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codeName="DieseArbeitsmappe" defaultThemeVersion="166925"/>
  <mc:AlternateContent xmlns:mc="http://schemas.openxmlformats.org/markup-compatibility/2006">
    <mc:Choice Requires="x15">
      <x15ac:absPath xmlns:x15ac="http://schemas.microsoft.com/office/spreadsheetml/2010/11/ac" url="/Users/Chris/Downloads/_ESG_SDG/"/>
    </mc:Choice>
  </mc:AlternateContent>
  <xr:revisionPtr revIDLastSave="0" documentId="13_ncr:1_{38CD96F6-F751-1445-A4E3-F50DB1A3C723}" xr6:coauthVersionLast="47" xr6:coauthVersionMax="47" xr10:uidLastSave="{00000000-0000-0000-0000-000000000000}"/>
  <bookViews>
    <workbookView xWindow="0" yWindow="900" windowWidth="28800" windowHeight="15180" tabRatio="500" xr2:uid="{00000000-000D-0000-FFFF-FFFF00000000}"/>
  </bookViews>
  <sheets>
    <sheet name="Übersicht" sheetId="1" r:id="rId1"/>
    <sheet name="Anleitung" sheetId="2" r:id="rId2"/>
    <sheet name="Organisationsprofil" sheetId="3" r:id="rId3"/>
    <sheet name="Geschäftsordnung" sheetId="4" r:id="rId4"/>
    <sheet name="Energie" sheetId="5" r:id="rId5"/>
    <sheet name="Wasser" sheetId="6" r:id="rId6"/>
    <sheet name="Beschaffung" sheetId="7" r:id="rId7"/>
    <sheet name="THG Emissionen" sheetId="8" r:id="rId8"/>
    <sheet name="TGH Emissionsminderung" sheetId="9" r:id="rId9"/>
    <sheet name="Verschwendung" sheetId="10" r:id="rId10"/>
    <sheet name="Ökosysteme" sheetId="11" r:id="rId11"/>
    <sheet name="Gehälter" sheetId="12" r:id="rId12"/>
    <sheet name="Gesundheit" sheetId="13" r:id="rId13"/>
    <sheet name="Arbeitsbedingungen" sheetId="14" r:id="rId14"/>
    <sheet name="Diversität" sheetId="15" r:id="rId15"/>
    <sheet name="Gemeinschaft" sheetId="16" r:id="rId16"/>
    <sheet name="Positive Effekte " sheetId="17" r:id="rId17"/>
    <sheet name="ESG Bewertung" sheetId="18" r:id="rId18"/>
    <sheet name="SDGs Bewertung" sheetId="19" r:id="rId19"/>
    <sheet name="Finanzunabhängige Kapitalwerte" sheetId="20" r:id="rId20"/>
    <sheet name="Aktionsplan" sheetId="21" r:id="rId21"/>
    <sheet name="_SSC" sheetId="22" state="hidden" r:id="rId22"/>
    <sheet name="_Options" sheetId="23" state="hidden" r:id="rId23"/>
  </sheets>
  <externalReferences>
    <externalReference r:id="rId24"/>
  </externalReferences>
  <definedNames>
    <definedName name="_Ctrl_1" localSheetId="1">#REF!</definedName>
    <definedName name="_Ctrl_1" localSheetId="13">Arbeitsbedingungen!#REF!</definedName>
    <definedName name="_Ctrl_1" localSheetId="6">#REF!</definedName>
    <definedName name="_Ctrl_1" localSheetId="14">Diversität!#REF!</definedName>
    <definedName name="_Ctrl_1" localSheetId="4">Energie!#REF!</definedName>
    <definedName name="_Ctrl_1" localSheetId="17">'ESG Bewertung'!#REF!</definedName>
    <definedName name="_Ctrl_1" localSheetId="11">Gehälter!#REF!</definedName>
    <definedName name="_Ctrl_1" localSheetId="15">Gemeinschaft!#REF!</definedName>
    <definedName name="_Ctrl_1" localSheetId="3">Geschäftsordnung!#REF!</definedName>
    <definedName name="_Ctrl_1" localSheetId="12">Gesundheit!#REF!</definedName>
    <definedName name="_Ctrl_1" localSheetId="10">Ökosysteme!#REF!</definedName>
    <definedName name="_Ctrl_1" localSheetId="16">'Positive Effekte '!#REF!</definedName>
    <definedName name="_Ctrl_1" localSheetId="8">'TGH Emissionsminderung'!#REF!</definedName>
    <definedName name="_Ctrl_1" localSheetId="7">'THG Emissionen'!#REF!</definedName>
    <definedName name="_Ctrl_1" localSheetId="0">#REF!</definedName>
    <definedName name="_Ctrl_1" localSheetId="9">Verschwendung!#REF!</definedName>
    <definedName name="_Ctrl_1" localSheetId="5">Wasser!#REF!</definedName>
    <definedName name="_Ctrl_1">#REF!</definedName>
    <definedName name="_Ctrl_10" localSheetId="20">#REF!</definedName>
    <definedName name="_Ctrl_10" localSheetId="1">#REF!</definedName>
    <definedName name="_Ctrl_10" localSheetId="13">Arbeitsbedingungen!#REF!</definedName>
    <definedName name="_Ctrl_10" localSheetId="6">#REF!</definedName>
    <definedName name="_Ctrl_10" localSheetId="14">Diversität!#REF!</definedName>
    <definedName name="_Ctrl_10" localSheetId="4">Energie!#REF!</definedName>
    <definedName name="_Ctrl_10" localSheetId="17">'ESG Bewertung'!#REF!</definedName>
    <definedName name="_Ctrl_10" localSheetId="19">#REF!</definedName>
    <definedName name="_Ctrl_10" localSheetId="11">Gehälter!#REF!</definedName>
    <definedName name="_Ctrl_10" localSheetId="15">Gemeinschaft!#REF!</definedName>
    <definedName name="_Ctrl_10" localSheetId="3">Geschäftsordnung!$J$10</definedName>
    <definedName name="_Ctrl_10" localSheetId="12">Gesundheit!#REF!</definedName>
    <definedName name="_Ctrl_10" localSheetId="10">Ökosysteme!#REF!</definedName>
    <definedName name="_Ctrl_10" localSheetId="16">'Positive Effekte '!#REF!</definedName>
    <definedName name="_Ctrl_10" localSheetId="18">#REF!</definedName>
    <definedName name="_Ctrl_10" localSheetId="8">'TGH Emissionsminderung'!#REF!</definedName>
    <definedName name="_Ctrl_10" localSheetId="7">'THG Emissionen'!#REF!</definedName>
    <definedName name="_Ctrl_10" localSheetId="0">#REF!</definedName>
    <definedName name="_Ctrl_10" localSheetId="9">Verschwendung!#REF!</definedName>
    <definedName name="_Ctrl_10" localSheetId="5">Wasser!#REF!</definedName>
    <definedName name="_Ctrl_10">#REF!</definedName>
    <definedName name="_Ctrl_100" localSheetId="20">#REF!</definedName>
    <definedName name="_Ctrl_100" localSheetId="19">#REF!</definedName>
    <definedName name="_Ctrl_100" localSheetId="18">#REF!</definedName>
    <definedName name="_Ctrl_100">'TGH Emissionsminderung'!$C$10</definedName>
    <definedName name="_Ctrl_1008">#REF!</definedName>
    <definedName name="_Ctrl_1009">#REF!</definedName>
    <definedName name="_Ctrl_101" localSheetId="20">#REF!</definedName>
    <definedName name="_Ctrl_101" localSheetId="19">#REF!</definedName>
    <definedName name="_Ctrl_101" localSheetId="18">#REF!</definedName>
    <definedName name="_Ctrl_101">'TGH Emissionsminderung'!$C$11</definedName>
    <definedName name="_Ctrl_1016">#REF!</definedName>
    <definedName name="_Ctrl_1018">#REF!</definedName>
    <definedName name="_Ctrl_1019">#REF!</definedName>
    <definedName name="_Ctrl_102" localSheetId="20">#REF!</definedName>
    <definedName name="_Ctrl_102" localSheetId="19">#REF!</definedName>
    <definedName name="_Ctrl_102" localSheetId="18">#REF!</definedName>
    <definedName name="_Ctrl_102">'TGH Emissionsminderung'!$C$12</definedName>
    <definedName name="_Ctrl_1020">#REF!</definedName>
    <definedName name="_Ctrl_1021">#REF!</definedName>
    <definedName name="_Ctrl_1022">#REF!</definedName>
    <definedName name="_Ctrl_1023">#REF!</definedName>
    <definedName name="_Ctrl_1024">#REF!</definedName>
    <definedName name="_Ctrl_1025">#REF!</definedName>
    <definedName name="_Ctrl_1026">#REF!</definedName>
    <definedName name="_Ctrl_1027">#REF!</definedName>
    <definedName name="_Ctrl_1028">#REF!</definedName>
    <definedName name="_Ctrl_1029">#REF!</definedName>
    <definedName name="_Ctrl_103" localSheetId="20">#REF!</definedName>
    <definedName name="_Ctrl_103" localSheetId="19">#REF!</definedName>
    <definedName name="_Ctrl_103" localSheetId="18">#REF!</definedName>
    <definedName name="_Ctrl_103">'TGH Emissionsminderung'!$C$6</definedName>
    <definedName name="_Ctrl_1030">#REF!</definedName>
    <definedName name="_Ctrl_1031">#REF!</definedName>
    <definedName name="_Ctrl_1032">#REF!</definedName>
    <definedName name="_Ctrl_1033">#REF!</definedName>
    <definedName name="_Ctrl_1034">#REF!</definedName>
    <definedName name="_Ctrl_1035">#REF!</definedName>
    <definedName name="_Ctrl_1036">#REF!</definedName>
    <definedName name="_Ctrl_1037">#REF!</definedName>
    <definedName name="_Ctrl_1038">#REF!</definedName>
    <definedName name="_Ctrl_1039">#REF!</definedName>
    <definedName name="_Ctrl_104" localSheetId="20">#REF!</definedName>
    <definedName name="_Ctrl_104" localSheetId="19">#REF!</definedName>
    <definedName name="_Ctrl_104" localSheetId="18">#REF!</definedName>
    <definedName name="_Ctrl_104">'TGH Emissionsminderung'!$C$7</definedName>
    <definedName name="_Ctrl_1040">#REF!</definedName>
    <definedName name="_Ctrl_1041">#REF!</definedName>
    <definedName name="_Ctrl_1042">#REF!</definedName>
    <definedName name="_Ctrl_1043">#REF!</definedName>
    <definedName name="_Ctrl_1044">#REF!</definedName>
    <definedName name="_Ctrl_1045">#REF!</definedName>
    <definedName name="_Ctrl_1046">#REF!</definedName>
    <definedName name="_Ctrl_1047">#REF!</definedName>
    <definedName name="_Ctrl_1048">#REF!</definedName>
    <definedName name="_Ctrl_1049">#REF!</definedName>
    <definedName name="_Ctrl_105" localSheetId="20">#REF!</definedName>
    <definedName name="_Ctrl_105" localSheetId="19">#REF!</definedName>
    <definedName name="_Ctrl_105" localSheetId="18">#REF!</definedName>
    <definedName name="_Ctrl_105">'TGH Emissionsminderung'!$K$8</definedName>
    <definedName name="_Ctrl_1050">#REF!</definedName>
    <definedName name="_Ctrl_1051">#REF!</definedName>
    <definedName name="_Ctrl_1052">#REF!</definedName>
    <definedName name="_Ctrl_1053">#REF!</definedName>
    <definedName name="_Ctrl_1054">#REF!</definedName>
    <definedName name="_Ctrl_1055">#REF!</definedName>
    <definedName name="_Ctrl_1056">#REF!</definedName>
    <definedName name="_Ctrl_1057">#REF!</definedName>
    <definedName name="_Ctrl_1058">#REF!</definedName>
    <definedName name="_Ctrl_1059">#REF!</definedName>
    <definedName name="_Ctrl_106" localSheetId="20">#REF!</definedName>
    <definedName name="_Ctrl_106" localSheetId="6">'[1]GHG Emissions'!#REF!</definedName>
    <definedName name="_Ctrl_106" localSheetId="19">#REF!</definedName>
    <definedName name="_Ctrl_106" localSheetId="16">'TGH Emissionsminderung'!#REF!</definedName>
    <definedName name="_Ctrl_106" localSheetId="18">#REF!</definedName>
    <definedName name="_Ctrl_106">'TGH Emissionsminderung'!#REF!</definedName>
    <definedName name="_Ctrl_1060">#REF!</definedName>
    <definedName name="_Ctrl_1061">#REF!</definedName>
    <definedName name="_Ctrl_1062">#REF!</definedName>
    <definedName name="_Ctrl_1063">#REF!</definedName>
    <definedName name="_Ctrl_1064">#REF!</definedName>
    <definedName name="_Ctrl_1065">#REF!</definedName>
    <definedName name="_Ctrl_1066">#REF!</definedName>
    <definedName name="_Ctrl_1067">#REF!</definedName>
    <definedName name="_Ctrl_1068">#REF!</definedName>
    <definedName name="_Ctrl_1069">#REF!</definedName>
    <definedName name="_Ctrl_107" localSheetId="20">#REF!</definedName>
    <definedName name="_Ctrl_107" localSheetId="19">#REF!</definedName>
    <definedName name="_Ctrl_107" localSheetId="18">#REF!</definedName>
    <definedName name="_Ctrl_107">'TGH Emissionsminderung'!$C$16</definedName>
    <definedName name="_Ctrl_1070">#REF!</definedName>
    <definedName name="_Ctrl_1071">#REF!</definedName>
    <definedName name="_Ctrl_1072">#REF!</definedName>
    <definedName name="_Ctrl_1073">#REF!</definedName>
    <definedName name="_Ctrl_1074">#REF!</definedName>
    <definedName name="_Ctrl_1075">#REF!</definedName>
    <definedName name="_Ctrl_1076">#REF!</definedName>
    <definedName name="_Ctrl_1077">#REF!</definedName>
    <definedName name="_Ctrl_1078">#REF!</definedName>
    <definedName name="_Ctrl_1079">#REF!</definedName>
    <definedName name="_Ctrl_108" localSheetId="20">#REF!</definedName>
    <definedName name="_Ctrl_108" localSheetId="19">#REF!</definedName>
    <definedName name="_Ctrl_108" localSheetId="18">#REF!</definedName>
    <definedName name="_Ctrl_108">'TGH Emissionsminderung'!$C$17</definedName>
    <definedName name="_Ctrl_1080">#REF!</definedName>
    <definedName name="_Ctrl_1081">#REF!</definedName>
    <definedName name="_Ctrl_1082">#REF!</definedName>
    <definedName name="_Ctrl_1083">#REF!</definedName>
    <definedName name="_Ctrl_1084">#REF!</definedName>
    <definedName name="_Ctrl_1085">#REF!</definedName>
    <definedName name="_Ctrl_1086">#REF!</definedName>
    <definedName name="_Ctrl_1087">#REF!</definedName>
    <definedName name="_Ctrl_1088">#REF!</definedName>
    <definedName name="_Ctrl_1089">#REF!</definedName>
    <definedName name="_Ctrl_109" localSheetId="20">#REF!</definedName>
    <definedName name="_Ctrl_109" localSheetId="19">#REF!</definedName>
    <definedName name="_Ctrl_109" localSheetId="18">#REF!</definedName>
    <definedName name="_Ctrl_109">'TGH Emissionsminderung'!$K$18</definedName>
    <definedName name="_Ctrl_1090">#REF!</definedName>
    <definedName name="_Ctrl_1091">#REF!</definedName>
    <definedName name="_Ctrl_1092">#REF!</definedName>
    <definedName name="_Ctrl_1093">#REF!</definedName>
    <definedName name="_Ctrl_1094">#REF!</definedName>
    <definedName name="_Ctrl_1095">#REF!</definedName>
    <definedName name="_Ctrl_1096">#REF!</definedName>
    <definedName name="_Ctrl_1097">#REF!</definedName>
    <definedName name="_Ctrl_1098">#REF!</definedName>
    <definedName name="_Ctrl_1099">#REF!</definedName>
    <definedName name="_Ctrl_11" localSheetId="20">#REF!</definedName>
    <definedName name="_Ctrl_11" localSheetId="1">#REF!</definedName>
    <definedName name="_Ctrl_11" localSheetId="13">Arbeitsbedingungen!#REF!</definedName>
    <definedName name="_Ctrl_11" localSheetId="6">#REF!</definedName>
    <definedName name="_Ctrl_11" localSheetId="14">Diversität!#REF!</definedName>
    <definedName name="_Ctrl_11" localSheetId="4">Energie!#REF!</definedName>
    <definedName name="_Ctrl_11" localSheetId="17">'ESG Bewertung'!#REF!</definedName>
    <definedName name="_Ctrl_11" localSheetId="19">#REF!</definedName>
    <definedName name="_Ctrl_11" localSheetId="11">Gehälter!#REF!</definedName>
    <definedName name="_Ctrl_11" localSheetId="15">Gemeinschaft!#REF!</definedName>
    <definedName name="_Ctrl_11" localSheetId="3">Geschäftsordnung!#REF!</definedName>
    <definedName name="_Ctrl_11" localSheetId="12">Gesundheit!#REF!</definedName>
    <definedName name="_Ctrl_11" localSheetId="10">Ökosysteme!#REF!</definedName>
    <definedName name="_Ctrl_11" localSheetId="16">'Positive Effekte '!#REF!</definedName>
    <definedName name="_Ctrl_11" localSheetId="18">#REF!</definedName>
    <definedName name="_Ctrl_11" localSheetId="8">'TGH Emissionsminderung'!#REF!</definedName>
    <definedName name="_Ctrl_11" localSheetId="7">'THG Emissionen'!#REF!</definedName>
    <definedName name="_Ctrl_11" localSheetId="0">#REF!</definedName>
    <definedName name="_Ctrl_11" localSheetId="9">Verschwendung!#REF!</definedName>
    <definedName name="_Ctrl_11" localSheetId="5">Wasser!#REF!</definedName>
    <definedName name="_Ctrl_11">#REF!</definedName>
    <definedName name="_Ctrl_110" localSheetId="20">#REF!</definedName>
    <definedName name="_Ctrl_110" localSheetId="19">#REF!</definedName>
    <definedName name="_Ctrl_110" localSheetId="18">#REF!</definedName>
    <definedName name="_Ctrl_110">'TGH Emissionsminderung'!$K$19</definedName>
    <definedName name="_Ctrl_1100">#REF!</definedName>
    <definedName name="_Ctrl_1101">#REF!</definedName>
    <definedName name="_Ctrl_1102">#REF!</definedName>
    <definedName name="_Ctrl_111" localSheetId="20">#REF!</definedName>
    <definedName name="_Ctrl_111" localSheetId="19">#REF!</definedName>
    <definedName name="_Ctrl_111" localSheetId="18">#REF!</definedName>
    <definedName name="_Ctrl_111">'TGH Emissionsminderung'!$C$27</definedName>
    <definedName name="_Ctrl_1114">#REF!</definedName>
    <definedName name="_Ctrl_1115">#REF!</definedName>
    <definedName name="_Ctrl_112" localSheetId="20">#REF!</definedName>
    <definedName name="_Ctrl_112" localSheetId="19">#REF!</definedName>
    <definedName name="_Ctrl_112" localSheetId="18">#REF!</definedName>
    <definedName name="_Ctrl_112">'TGH Emissionsminderung'!$C$28</definedName>
    <definedName name="_Ctrl_1121">#REF!</definedName>
    <definedName name="_Ctrl_1122">#REF!</definedName>
    <definedName name="_Ctrl_1123">#REF!</definedName>
    <definedName name="_Ctrl_1124">#REF!</definedName>
    <definedName name="_Ctrl_1125">#REF!</definedName>
    <definedName name="_Ctrl_1126">#REF!</definedName>
    <definedName name="_Ctrl_1127">#REF!</definedName>
    <definedName name="_Ctrl_1128">#REF!</definedName>
    <definedName name="_Ctrl_1129">#REF!</definedName>
    <definedName name="_Ctrl_113" localSheetId="20">#REF!</definedName>
    <definedName name="_Ctrl_113" localSheetId="19">#REF!</definedName>
    <definedName name="_Ctrl_113" localSheetId="18">#REF!</definedName>
    <definedName name="_Ctrl_113">'TGH Emissionsminderung'!$C$47</definedName>
    <definedName name="_Ctrl_1130">#REF!</definedName>
    <definedName name="_Ctrl_1131">#REF!</definedName>
    <definedName name="_Ctrl_1132">#REF!</definedName>
    <definedName name="_Ctrl_1133">#REF!</definedName>
    <definedName name="_Ctrl_1134">#REF!</definedName>
    <definedName name="_Ctrl_1135">#REF!</definedName>
    <definedName name="_Ctrl_1136">#REF!</definedName>
    <definedName name="_Ctrl_1138">#REF!</definedName>
    <definedName name="_Ctrl_1139">#REF!</definedName>
    <definedName name="_Ctrl_114" localSheetId="20">#REF!</definedName>
    <definedName name="_Ctrl_114" localSheetId="6">'[1]GHG Emissions'!#REF!</definedName>
    <definedName name="_Ctrl_114" localSheetId="17">'TGH Emissionsminderung'!#REF!</definedName>
    <definedName name="_Ctrl_114" localSheetId="19">#REF!</definedName>
    <definedName name="_Ctrl_114" localSheetId="16">'TGH Emissionsminderung'!#REF!</definedName>
    <definedName name="_Ctrl_114" localSheetId="18">#REF!</definedName>
    <definedName name="_Ctrl_114">'TGH Emissionsminderung'!#REF!</definedName>
    <definedName name="_Ctrl_1140">#REF!</definedName>
    <definedName name="_Ctrl_1141">#REF!</definedName>
    <definedName name="_Ctrl_1142">#REF!</definedName>
    <definedName name="_Ctrl_1143">#REF!</definedName>
    <definedName name="_Ctrl_1144">#REF!</definedName>
    <definedName name="_Ctrl_1145">#REF!</definedName>
    <definedName name="_Ctrl_1146">#REF!</definedName>
    <definedName name="_Ctrl_1147">#REF!</definedName>
    <definedName name="_Ctrl_1148">#REF!</definedName>
    <definedName name="_Ctrl_1149">#REF!</definedName>
    <definedName name="_Ctrl_115" localSheetId="20">#REF!</definedName>
    <definedName name="_Ctrl_115" localSheetId="19">#REF!</definedName>
    <definedName name="_Ctrl_115" localSheetId="18">#REF!</definedName>
    <definedName name="_Ctrl_115">'TGH Emissionsminderung'!$K$48</definedName>
    <definedName name="_Ctrl_1150">#REF!</definedName>
    <definedName name="_Ctrl_1151">#REF!</definedName>
    <definedName name="_Ctrl_1152">#REF!</definedName>
    <definedName name="_Ctrl_1153">#REF!</definedName>
    <definedName name="_Ctrl_1154">#REF!</definedName>
    <definedName name="_Ctrl_1155">#REF!</definedName>
    <definedName name="_Ctrl_1156">#REF!</definedName>
    <definedName name="_Ctrl_1157">#REF!</definedName>
    <definedName name="_Ctrl_1158">#REF!</definedName>
    <definedName name="_Ctrl_1159">#REF!</definedName>
    <definedName name="_Ctrl_116" localSheetId="20">#REF!</definedName>
    <definedName name="_Ctrl_116" localSheetId="19">#REF!</definedName>
    <definedName name="_Ctrl_116" localSheetId="18">#REF!</definedName>
    <definedName name="_Ctrl_116">'TGH Emissionsminderung'!$D$50</definedName>
    <definedName name="_Ctrl_1160">#REF!</definedName>
    <definedName name="_Ctrl_1161">#REF!</definedName>
    <definedName name="_Ctrl_1162">#REF!</definedName>
    <definedName name="_Ctrl_1163">#REF!</definedName>
    <definedName name="_Ctrl_1164">#REF!</definedName>
    <definedName name="_Ctrl_1165">#REF!</definedName>
    <definedName name="_Ctrl_1167">#REF!</definedName>
    <definedName name="_Ctrl_1169">#REF!</definedName>
    <definedName name="_Ctrl_117" localSheetId="20">#REF!</definedName>
    <definedName name="_Ctrl_117" localSheetId="1">#REF!</definedName>
    <definedName name="_Ctrl_117" localSheetId="17">'TGH Emissionsminderung'!#REF!</definedName>
    <definedName name="_Ctrl_117" localSheetId="19">#REF!</definedName>
    <definedName name="_Ctrl_117" localSheetId="18">#REF!</definedName>
    <definedName name="_Ctrl_117" localSheetId="0">#REF!</definedName>
    <definedName name="_Ctrl_117">'TGH Emissionsminderung'!#REF!</definedName>
    <definedName name="_Ctrl_1170">#REF!</definedName>
    <definedName name="_Ctrl_1173">#REF!</definedName>
    <definedName name="_Ctrl_1175">#REF!</definedName>
    <definedName name="_Ctrl_1176">#REF!</definedName>
    <definedName name="_Ctrl_118" localSheetId="20">#REF!</definedName>
    <definedName name="_Ctrl_118" localSheetId="17">'TGH Emissionsminderung'!#REF!</definedName>
    <definedName name="_Ctrl_118" localSheetId="19">#REF!</definedName>
    <definedName name="_Ctrl_118" localSheetId="18">#REF!</definedName>
    <definedName name="_Ctrl_118">'TGH Emissionsminderung'!#REF!</definedName>
    <definedName name="_Ctrl_119" localSheetId="20">#REF!</definedName>
    <definedName name="_Ctrl_119" localSheetId="1">#REF!</definedName>
    <definedName name="_Ctrl_119" localSheetId="17">'TGH Emissionsminderung'!#REF!</definedName>
    <definedName name="_Ctrl_119" localSheetId="19">#REF!</definedName>
    <definedName name="_Ctrl_119" localSheetId="18">#REF!</definedName>
    <definedName name="_Ctrl_119" localSheetId="0">#REF!</definedName>
    <definedName name="_Ctrl_119">'TGH Emissionsminderung'!#REF!</definedName>
    <definedName name="_Ctrl_1198">#REF!</definedName>
    <definedName name="_Ctrl_1199">#REF!</definedName>
    <definedName name="_Ctrl_12" localSheetId="20">#REF!</definedName>
    <definedName name="_Ctrl_12" localSheetId="1">#REF!</definedName>
    <definedName name="_Ctrl_12" localSheetId="13">Arbeitsbedingungen!#REF!</definedName>
    <definedName name="_Ctrl_12" localSheetId="6">#REF!</definedName>
    <definedName name="_Ctrl_12" localSheetId="14">Diversität!#REF!</definedName>
    <definedName name="_Ctrl_12" localSheetId="4">Energie!#REF!</definedName>
    <definedName name="_Ctrl_12" localSheetId="17">'ESG Bewertung'!#REF!</definedName>
    <definedName name="_Ctrl_12" localSheetId="19">#REF!</definedName>
    <definedName name="_Ctrl_12" localSheetId="11">Gehälter!#REF!</definedName>
    <definedName name="_Ctrl_12" localSheetId="15">Gemeinschaft!#REF!</definedName>
    <definedName name="_Ctrl_12" localSheetId="3">Geschäftsordnung!$J$14</definedName>
    <definedName name="_Ctrl_12" localSheetId="12">Gesundheit!#REF!</definedName>
    <definedName name="_Ctrl_12" localSheetId="10">Ökosysteme!#REF!</definedName>
    <definedName name="_Ctrl_12" localSheetId="16">'Positive Effekte '!#REF!</definedName>
    <definedName name="_Ctrl_12" localSheetId="18">#REF!</definedName>
    <definedName name="_Ctrl_12" localSheetId="8">'TGH Emissionsminderung'!#REF!</definedName>
    <definedName name="_Ctrl_12" localSheetId="7">'THG Emissionen'!#REF!</definedName>
    <definedName name="_Ctrl_12" localSheetId="0">#REF!</definedName>
    <definedName name="_Ctrl_12" localSheetId="9">Verschwendung!#REF!</definedName>
    <definedName name="_Ctrl_12" localSheetId="5">Wasser!#REF!</definedName>
    <definedName name="_Ctrl_12">#REF!</definedName>
    <definedName name="_Ctrl_120" localSheetId="20">#REF!</definedName>
    <definedName name="_Ctrl_120" localSheetId="1">#REF!</definedName>
    <definedName name="_Ctrl_120" localSheetId="17">'TGH Emissionsminderung'!#REF!</definedName>
    <definedName name="_Ctrl_120" localSheetId="19">#REF!</definedName>
    <definedName name="_Ctrl_120" localSheetId="18">#REF!</definedName>
    <definedName name="_Ctrl_120" localSheetId="0">#REF!</definedName>
    <definedName name="_Ctrl_120">'TGH Emissionsminderung'!#REF!</definedName>
    <definedName name="_Ctrl_1200">#REF!</definedName>
    <definedName name="_Ctrl_1201">#REF!</definedName>
    <definedName name="_Ctrl_1202">#REF!</definedName>
    <definedName name="_Ctrl_121" localSheetId="20">#REF!</definedName>
    <definedName name="_Ctrl_121" localSheetId="6">'[1]GHG Emissions'!#REF!</definedName>
    <definedName name="_Ctrl_121" localSheetId="17">'TGH Emissionsminderung'!#REF!</definedName>
    <definedName name="_Ctrl_121" localSheetId="19">#REF!</definedName>
    <definedName name="_Ctrl_121" localSheetId="16">'TGH Emissionsminderung'!#REF!</definedName>
    <definedName name="_Ctrl_121" localSheetId="18">#REF!</definedName>
    <definedName name="_Ctrl_121">'TGH Emissionsminderung'!#REF!</definedName>
    <definedName name="_Ctrl_122" localSheetId="20">#REF!</definedName>
    <definedName name="_Ctrl_122" localSheetId="6">'[1]GHG Emissions'!#REF!</definedName>
    <definedName name="_Ctrl_122" localSheetId="17">'TGH Emissionsminderung'!#REF!</definedName>
    <definedName name="_Ctrl_122" localSheetId="19">#REF!</definedName>
    <definedName name="_Ctrl_122" localSheetId="16">'TGH Emissionsminderung'!#REF!</definedName>
    <definedName name="_Ctrl_122" localSheetId="18">#REF!</definedName>
    <definedName name="_Ctrl_122">'TGH Emissionsminderung'!#REF!</definedName>
    <definedName name="_Ctrl_1220">#REF!</definedName>
    <definedName name="_Ctrl_1221">#REF!</definedName>
    <definedName name="_Ctrl_123" localSheetId="20">#REF!</definedName>
    <definedName name="_Ctrl_123" localSheetId="6">'[1]GHG Emissions'!#REF!</definedName>
    <definedName name="_Ctrl_123" localSheetId="17">'TGH Emissionsminderung'!#REF!</definedName>
    <definedName name="_Ctrl_123" localSheetId="19">#REF!</definedName>
    <definedName name="_Ctrl_123" localSheetId="16">'TGH Emissionsminderung'!#REF!</definedName>
    <definedName name="_Ctrl_123" localSheetId="18">#REF!</definedName>
    <definedName name="_Ctrl_123">'TGH Emissionsminderung'!#REF!</definedName>
    <definedName name="_Ctrl_124" localSheetId="20">#REF!</definedName>
    <definedName name="_Ctrl_124" localSheetId="1">#REF!</definedName>
    <definedName name="_Ctrl_124" localSheetId="6">#REF!</definedName>
    <definedName name="_Ctrl_124" localSheetId="17">'TGH Emissionsminderung'!#REF!</definedName>
    <definedName name="_Ctrl_124" localSheetId="19">#REF!</definedName>
    <definedName name="_Ctrl_124" localSheetId="18">#REF!</definedName>
    <definedName name="_Ctrl_124" localSheetId="0">#REF!</definedName>
    <definedName name="_Ctrl_124">'TGH Emissionsminderung'!#REF!</definedName>
    <definedName name="_Ctrl_125" localSheetId="20">#REF!</definedName>
    <definedName name="_Ctrl_125" localSheetId="1">#REF!</definedName>
    <definedName name="_Ctrl_125" localSheetId="6">'[1]GHG Emissions'!#REF!</definedName>
    <definedName name="_Ctrl_125" localSheetId="17">'TGH Emissionsminderung'!#REF!</definedName>
    <definedName name="_Ctrl_125" localSheetId="19">#REF!</definedName>
    <definedName name="_Ctrl_125" localSheetId="16">'TGH Emissionsminderung'!#REF!</definedName>
    <definedName name="_Ctrl_125" localSheetId="18">#REF!</definedName>
    <definedName name="_Ctrl_125" localSheetId="0">#REF!</definedName>
    <definedName name="_Ctrl_125">'TGH Emissionsminderung'!#REF!</definedName>
    <definedName name="_Ctrl_126" localSheetId="20">#REF!</definedName>
    <definedName name="_Ctrl_126" localSheetId="1">#REF!</definedName>
    <definedName name="_Ctrl_126" localSheetId="6">'[1]GHG Emissions'!#REF!</definedName>
    <definedName name="_Ctrl_126" localSheetId="17">'TGH Emissionsminderung'!#REF!</definedName>
    <definedName name="_Ctrl_126" localSheetId="19">#REF!</definedName>
    <definedName name="_Ctrl_126" localSheetId="16">'TGH Emissionsminderung'!#REF!</definedName>
    <definedName name="_Ctrl_126" localSheetId="18">#REF!</definedName>
    <definedName name="_Ctrl_126" localSheetId="0">#REF!</definedName>
    <definedName name="_Ctrl_126">'TGH Emissionsminderung'!#REF!</definedName>
    <definedName name="_Ctrl_127" localSheetId="20">#REF!</definedName>
    <definedName name="_Ctrl_127" localSheetId="1">#REF!</definedName>
    <definedName name="_Ctrl_127" localSheetId="6">#REF!</definedName>
    <definedName name="_Ctrl_127" localSheetId="17">'TGH Emissionsminderung'!#REF!</definedName>
    <definedName name="_Ctrl_127" localSheetId="19">#REF!</definedName>
    <definedName name="_Ctrl_127" localSheetId="18">#REF!</definedName>
    <definedName name="_Ctrl_127" localSheetId="0">#REF!</definedName>
    <definedName name="_Ctrl_127">'TGH Emissionsminderung'!#REF!</definedName>
    <definedName name="_Ctrl_128" localSheetId="20">#REF!</definedName>
    <definedName name="_Ctrl_128" localSheetId="6">'[1]GHG Emissions'!#REF!</definedName>
    <definedName name="_Ctrl_128" localSheetId="19">#REF!</definedName>
    <definedName name="_Ctrl_128" localSheetId="16">'TGH Emissionsminderung'!#REF!</definedName>
    <definedName name="_Ctrl_128" localSheetId="18">#REF!</definedName>
    <definedName name="_Ctrl_128">'TGH Emissionsminderung'!#REF!</definedName>
    <definedName name="_Ctrl_129" localSheetId="20">#REF!</definedName>
    <definedName name="_Ctrl_129" localSheetId="6">[1]Energy!#REF!</definedName>
    <definedName name="_Ctrl_129" localSheetId="17">Energie!#REF!</definedName>
    <definedName name="_Ctrl_129" localSheetId="19">#REF!</definedName>
    <definedName name="_Ctrl_129" localSheetId="18">#REF!</definedName>
    <definedName name="_Ctrl_129">Energie!#REF!</definedName>
    <definedName name="_Ctrl_13" localSheetId="20">#REF!</definedName>
    <definedName name="_Ctrl_13" localSheetId="1">#REF!</definedName>
    <definedName name="_Ctrl_13" localSheetId="13">Arbeitsbedingungen!#REF!</definedName>
    <definedName name="_Ctrl_13" localSheetId="6">#REF!</definedName>
    <definedName name="_Ctrl_13" localSheetId="14">Diversität!#REF!</definedName>
    <definedName name="_Ctrl_13" localSheetId="4">Energie!#REF!</definedName>
    <definedName name="_Ctrl_13" localSheetId="17">'ESG Bewertung'!#REF!</definedName>
    <definedName name="_Ctrl_13" localSheetId="19">#REF!</definedName>
    <definedName name="_Ctrl_13" localSheetId="11">Gehälter!#REF!</definedName>
    <definedName name="_Ctrl_13" localSheetId="15">Gemeinschaft!#REF!</definedName>
    <definedName name="_Ctrl_13" localSheetId="3">Geschäftsordnung!$J$15</definedName>
    <definedName name="_Ctrl_13" localSheetId="12">Gesundheit!#REF!</definedName>
    <definedName name="_Ctrl_13" localSheetId="10">Ökosysteme!#REF!</definedName>
    <definedName name="_Ctrl_13" localSheetId="16">'Positive Effekte '!#REF!</definedName>
    <definedName name="_Ctrl_13" localSheetId="18">#REF!</definedName>
    <definedName name="_Ctrl_13" localSheetId="8">'TGH Emissionsminderung'!#REF!</definedName>
    <definedName name="_Ctrl_13" localSheetId="7">'THG Emissionen'!#REF!</definedName>
    <definedName name="_Ctrl_13" localSheetId="0">#REF!</definedName>
    <definedName name="_Ctrl_13" localSheetId="9">Verschwendung!#REF!</definedName>
    <definedName name="_Ctrl_13" localSheetId="5">Wasser!#REF!</definedName>
    <definedName name="_Ctrl_13">#REF!</definedName>
    <definedName name="_Ctrl_130" localSheetId="20">#REF!</definedName>
    <definedName name="_Ctrl_130" localSheetId="19">#REF!</definedName>
    <definedName name="_Ctrl_130" localSheetId="18">#REF!</definedName>
    <definedName name="_Ctrl_130">Organisationsprofil!$C$4</definedName>
    <definedName name="_Ctrl_131" localSheetId="20">#REF!</definedName>
    <definedName name="_Ctrl_131" localSheetId="19">#REF!</definedName>
    <definedName name="_Ctrl_131" localSheetId="18">#REF!</definedName>
    <definedName name="_Ctrl_131">Organisationsprofil!$C$4</definedName>
    <definedName name="_Ctrl_132" localSheetId="20">#REF!</definedName>
    <definedName name="_Ctrl_132" localSheetId="19">#REF!</definedName>
    <definedName name="_Ctrl_132" localSheetId="18">#REF!</definedName>
    <definedName name="_Ctrl_132">Organisationsprofil!$C$5</definedName>
    <definedName name="_Ctrl_133" localSheetId="20">#REF!</definedName>
    <definedName name="_Ctrl_133" localSheetId="1">#REF!</definedName>
    <definedName name="_Ctrl_133" localSheetId="6">#REF!</definedName>
    <definedName name="_Ctrl_133" localSheetId="19">#REF!</definedName>
    <definedName name="_Ctrl_133" localSheetId="18">#REF!</definedName>
    <definedName name="_Ctrl_133" localSheetId="0">#REF!</definedName>
    <definedName name="_Ctrl_133">Organisationsprofil!$C$6</definedName>
    <definedName name="_Ctrl_134" localSheetId="20">#REF!</definedName>
    <definedName name="_Ctrl_134" localSheetId="1">#REF!</definedName>
    <definedName name="_Ctrl_134" localSheetId="6">#REF!</definedName>
    <definedName name="_Ctrl_134" localSheetId="19">#REF!</definedName>
    <definedName name="_Ctrl_134" localSheetId="18">#REF!</definedName>
    <definedName name="_Ctrl_134" localSheetId="0">#REF!</definedName>
    <definedName name="_Ctrl_134">Organisationsprofil!$C$7</definedName>
    <definedName name="_Ctrl_135" localSheetId="20">#REF!</definedName>
    <definedName name="_Ctrl_135" localSheetId="1">#REF!</definedName>
    <definedName name="_Ctrl_135" localSheetId="6">#REF!</definedName>
    <definedName name="_Ctrl_135" localSheetId="19">#REF!</definedName>
    <definedName name="_Ctrl_135" localSheetId="18">#REF!</definedName>
    <definedName name="_Ctrl_135" localSheetId="0">#REF!</definedName>
    <definedName name="_Ctrl_135">Organisationsprofil!$C$8</definedName>
    <definedName name="_Ctrl_136" localSheetId="20">#REF!</definedName>
    <definedName name="_Ctrl_136" localSheetId="19">#REF!</definedName>
    <definedName name="_Ctrl_136" localSheetId="18">#REF!</definedName>
    <definedName name="_Ctrl_136">Organisationsprofil!$C$9</definedName>
    <definedName name="_Ctrl_137" localSheetId="20">#REF!</definedName>
    <definedName name="_Ctrl_137" localSheetId="19">#REF!</definedName>
    <definedName name="_Ctrl_137" localSheetId="18">#REF!</definedName>
    <definedName name="_Ctrl_137">Organisationsprofil!$C$10</definedName>
    <definedName name="_Ctrl_138" localSheetId="20">#REF!</definedName>
    <definedName name="_Ctrl_138" localSheetId="6">#REF!</definedName>
    <definedName name="_Ctrl_138" localSheetId="17">#REF!</definedName>
    <definedName name="_Ctrl_138" localSheetId="19">#REF!</definedName>
    <definedName name="_Ctrl_138" localSheetId="16">#REF!</definedName>
    <definedName name="_Ctrl_138" localSheetId="18">#REF!</definedName>
    <definedName name="_Ctrl_138">#REF!</definedName>
    <definedName name="_Ctrl_139" localSheetId="20">#REF!</definedName>
    <definedName name="_Ctrl_139" localSheetId="6">#REF!</definedName>
    <definedName name="_Ctrl_139" localSheetId="17">#REF!</definedName>
    <definedName name="_Ctrl_139" localSheetId="19">#REF!</definedName>
    <definedName name="_Ctrl_139" localSheetId="16">#REF!</definedName>
    <definedName name="_Ctrl_139" localSheetId="18">#REF!</definedName>
    <definedName name="_Ctrl_139">#REF!</definedName>
    <definedName name="_Ctrl_14" localSheetId="20">#REF!</definedName>
    <definedName name="_Ctrl_14" localSheetId="1">#REF!</definedName>
    <definedName name="_Ctrl_14" localSheetId="13">Arbeitsbedingungen!#REF!</definedName>
    <definedName name="_Ctrl_14" localSheetId="6">#REF!</definedName>
    <definedName name="_Ctrl_14" localSheetId="14">Diversität!#REF!</definedName>
    <definedName name="_Ctrl_14" localSheetId="4">Energie!#REF!</definedName>
    <definedName name="_Ctrl_14" localSheetId="17">'ESG Bewertung'!#REF!</definedName>
    <definedName name="_Ctrl_14" localSheetId="19">#REF!</definedName>
    <definedName name="_Ctrl_14" localSheetId="11">Gehälter!#REF!</definedName>
    <definedName name="_Ctrl_14" localSheetId="15">Gemeinschaft!#REF!</definedName>
    <definedName name="_Ctrl_14" localSheetId="3">Geschäftsordnung!$J$16</definedName>
    <definedName name="_Ctrl_14" localSheetId="12">Gesundheit!#REF!</definedName>
    <definedName name="_Ctrl_14" localSheetId="10">Ökosysteme!#REF!</definedName>
    <definedName name="_Ctrl_14" localSheetId="16">'Positive Effekte '!#REF!</definedName>
    <definedName name="_Ctrl_14" localSheetId="18">#REF!</definedName>
    <definedName name="_Ctrl_14" localSheetId="8">'TGH Emissionsminderung'!#REF!</definedName>
    <definedName name="_Ctrl_14" localSheetId="7">'THG Emissionen'!#REF!</definedName>
    <definedName name="_Ctrl_14" localSheetId="0">#REF!</definedName>
    <definedName name="_Ctrl_14" localSheetId="9">Verschwendung!#REF!</definedName>
    <definedName name="_Ctrl_14" localSheetId="5">Wasser!#REF!</definedName>
    <definedName name="_Ctrl_14">#REF!</definedName>
    <definedName name="_Ctrl_140" localSheetId="20">#REF!</definedName>
    <definedName name="_Ctrl_140" localSheetId="6">#REF!</definedName>
    <definedName name="_Ctrl_140" localSheetId="17">#REF!</definedName>
    <definedName name="_Ctrl_140" localSheetId="19">#REF!</definedName>
    <definedName name="_Ctrl_140" localSheetId="16">#REF!</definedName>
    <definedName name="_Ctrl_140" localSheetId="18">#REF!</definedName>
    <definedName name="_Ctrl_140">#REF!</definedName>
    <definedName name="_Ctrl_141" localSheetId="6">#REF!</definedName>
    <definedName name="_Ctrl_141" localSheetId="17">#REF!</definedName>
    <definedName name="_Ctrl_141" localSheetId="16">#REF!</definedName>
    <definedName name="_Ctrl_141">#REF!</definedName>
    <definedName name="_Ctrl_142" localSheetId="20">#REF!</definedName>
    <definedName name="_Ctrl_142" localSheetId="6">#REF!</definedName>
    <definedName name="_Ctrl_142" localSheetId="17">#REF!</definedName>
    <definedName name="_Ctrl_142" localSheetId="19">#REF!</definedName>
    <definedName name="_Ctrl_142" localSheetId="16">#REF!</definedName>
    <definedName name="_Ctrl_142" localSheetId="18">#REF!</definedName>
    <definedName name="_Ctrl_142">#REF!</definedName>
    <definedName name="_Ctrl_143" localSheetId="20">#REF!</definedName>
    <definedName name="_Ctrl_143" localSheetId="6">#REF!</definedName>
    <definedName name="_Ctrl_143" localSheetId="17">#REF!</definedName>
    <definedName name="_Ctrl_143" localSheetId="19">#REF!</definedName>
    <definedName name="_Ctrl_143" localSheetId="16">#REF!</definedName>
    <definedName name="_Ctrl_143" localSheetId="18">#REF!</definedName>
    <definedName name="_Ctrl_143">#REF!</definedName>
    <definedName name="_Ctrl_144" localSheetId="6">#REF!</definedName>
    <definedName name="_Ctrl_144">#REF!</definedName>
    <definedName name="_Ctrl_145" localSheetId="6">#REF!</definedName>
    <definedName name="_Ctrl_145">#REF!</definedName>
    <definedName name="_Ctrl_146" localSheetId="6">#REF!</definedName>
    <definedName name="_Ctrl_146">#REF!</definedName>
    <definedName name="_Ctrl_147" localSheetId="1">#REF!</definedName>
    <definedName name="_Ctrl_147" localSheetId="6">#REF!</definedName>
    <definedName name="_Ctrl_147" localSheetId="16">#REF!</definedName>
    <definedName name="_Ctrl_147" localSheetId="0">#REF!</definedName>
    <definedName name="_Ctrl_147">#REF!</definedName>
    <definedName name="_Ctrl_148" localSheetId="1">#REF!</definedName>
    <definedName name="_Ctrl_148" localSheetId="6">#REF!</definedName>
    <definedName name="_Ctrl_148" localSheetId="16">#REF!</definedName>
    <definedName name="_Ctrl_148" localSheetId="0">#REF!</definedName>
    <definedName name="_Ctrl_148">#REF!</definedName>
    <definedName name="_Ctrl_149" localSheetId="1">#REF!</definedName>
    <definedName name="_Ctrl_149" localSheetId="6">#REF!</definedName>
    <definedName name="_Ctrl_149" localSheetId="16">#REF!</definedName>
    <definedName name="_Ctrl_149" localSheetId="0">#REF!</definedName>
    <definedName name="_Ctrl_149">#REF!</definedName>
    <definedName name="_Ctrl_15" localSheetId="20">#REF!</definedName>
    <definedName name="_Ctrl_15" localSheetId="1">#REF!</definedName>
    <definedName name="_Ctrl_15" localSheetId="13">Arbeitsbedingungen!#REF!</definedName>
    <definedName name="_Ctrl_15" localSheetId="6">#REF!</definedName>
    <definedName name="_Ctrl_15" localSheetId="14">Diversität!#REF!</definedName>
    <definedName name="_Ctrl_15" localSheetId="4">Energie!#REF!</definedName>
    <definedName name="_Ctrl_15" localSheetId="17">'ESG Bewertung'!#REF!</definedName>
    <definedName name="_Ctrl_15" localSheetId="19">#REF!</definedName>
    <definedName name="_Ctrl_15" localSheetId="11">Gehälter!#REF!</definedName>
    <definedName name="_Ctrl_15" localSheetId="15">Gemeinschaft!#REF!</definedName>
    <definedName name="_Ctrl_15" localSheetId="3">Geschäftsordnung!#REF!</definedName>
    <definedName name="_Ctrl_15" localSheetId="12">Gesundheit!#REF!</definedName>
    <definedName name="_Ctrl_15" localSheetId="10">Ökosysteme!#REF!</definedName>
    <definedName name="_Ctrl_15" localSheetId="16">'Positive Effekte '!#REF!</definedName>
    <definedName name="_Ctrl_15" localSheetId="18">#REF!</definedName>
    <definedName name="_Ctrl_15" localSheetId="8">'TGH Emissionsminderung'!#REF!</definedName>
    <definedName name="_Ctrl_15" localSheetId="7">'THG Emissionen'!#REF!</definedName>
    <definedName name="_Ctrl_15" localSheetId="0">#REF!</definedName>
    <definedName name="_Ctrl_15" localSheetId="9">Verschwendung!#REF!</definedName>
    <definedName name="_Ctrl_15" localSheetId="5">Wasser!#REF!</definedName>
    <definedName name="_Ctrl_15">#REF!</definedName>
    <definedName name="_Ctrl_150" localSheetId="1">#REF!</definedName>
    <definedName name="_Ctrl_150" localSheetId="6">#REF!</definedName>
    <definedName name="_Ctrl_150" localSheetId="16">#REF!</definedName>
    <definedName name="_Ctrl_150" localSheetId="0">#REF!</definedName>
    <definedName name="_Ctrl_150">#REF!</definedName>
    <definedName name="_Ctrl_151" localSheetId="1">#REF!</definedName>
    <definedName name="_Ctrl_151" localSheetId="6">#REF!</definedName>
    <definedName name="_Ctrl_151" localSheetId="16">#REF!</definedName>
    <definedName name="_Ctrl_151" localSheetId="0">#REF!</definedName>
    <definedName name="_Ctrl_151">#REF!</definedName>
    <definedName name="_Ctrl_152" localSheetId="1">#REF!</definedName>
    <definedName name="_Ctrl_152" localSheetId="6">#REF!</definedName>
    <definedName name="_Ctrl_152" localSheetId="16">#REF!</definedName>
    <definedName name="_Ctrl_152" localSheetId="0">#REF!</definedName>
    <definedName name="_Ctrl_152">#REF!</definedName>
    <definedName name="_Ctrl_153" localSheetId="1">#REF!</definedName>
    <definedName name="_Ctrl_153" localSheetId="6">#REF!</definedName>
    <definedName name="_Ctrl_153" localSheetId="16">#REF!</definedName>
    <definedName name="_Ctrl_153" localSheetId="0">#REF!</definedName>
    <definedName name="_Ctrl_153">#REF!</definedName>
    <definedName name="_Ctrl_154" localSheetId="1">#REF!</definedName>
    <definedName name="_Ctrl_154" localSheetId="6">#REF!</definedName>
    <definedName name="_Ctrl_154" localSheetId="16">#REF!</definedName>
    <definedName name="_Ctrl_154" localSheetId="0">#REF!</definedName>
    <definedName name="_Ctrl_154">#REF!</definedName>
    <definedName name="_Ctrl_155" localSheetId="1">#REF!</definedName>
    <definedName name="_Ctrl_155" localSheetId="6">#REF!</definedName>
    <definedName name="_Ctrl_155" localSheetId="16">#REF!</definedName>
    <definedName name="_Ctrl_155" localSheetId="0">#REF!</definedName>
    <definedName name="_Ctrl_155">#REF!</definedName>
    <definedName name="_Ctrl_156" localSheetId="1">#REF!</definedName>
    <definedName name="_Ctrl_156" localSheetId="6">#REF!</definedName>
    <definedName name="_Ctrl_156" localSheetId="16">#REF!</definedName>
    <definedName name="_Ctrl_156" localSheetId="0">#REF!</definedName>
    <definedName name="_Ctrl_156">#REF!</definedName>
    <definedName name="_Ctrl_157" localSheetId="1">#REF!</definedName>
    <definedName name="_Ctrl_157" localSheetId="6">#REF!</definedName>
    <definedName name="_Ctrl_157" localSheetId="16">#REF!</definedName>
    <definedName name="_Ctrl_157" localSheetId="0">#REF!</definedName>
    <definedName name="_Ctrl_157">#REF!</definedName>
    <definedName name="_Ctrl_158" localSheetId="1">#REF!</definedName>
    <definedName name="_Ctrl_158" localSheetId="6">#REF!</definedName>
    <definedName name="_Ctrl_158" localSheetId="16">#REF!</definedName>
    <definedName name="_Ctrl_158" localSheetId="0">#REF!</definedName>
    <definedName name="_Ctrl_158">#REF!</definedName>
    <definedName name="_Ctrl_159" localSheetId="1">#REF!</definedName>
    <definedName name="_Ctrl_159" localSheetId="6">#REF!</definedName>
    <definedName name="_Ctrl_159" localSheetId="16">#REF!</definedName>
    <definedName name="_Ctrl_159" localSheetId="0">#REF!</definedName>
    <definedName name="_Ctrl_159">#REF!</definedName>
    <definedName name="_Ctrl_16" localSheetId="20">#REF!</definedName>
    <definedName name="_Ctrl_16" localSheetId="1">#REF!</definedName>
    <definedName name="_Ctrl_16" localSheetId="13">Arbeitsbedingungen!#REF!</definedName>
    <definedName name="_Ctrl_16" localSheetId="6">#REF!</definedName>
    <definedName name="_Ctrl_16" localSheetId="14">Diversität!#REF!</definedName>
    <definedName name="_Ctrl_16" localSheetId="4">Energie!#REF!</definedName>
    <definedName name="_Ctrl_16" localSheetId="17">'ESG Bewertung'!#REF!</definedName>
    <definedName name="_Ctrl_16" localSheetId="19">#REF!</definedName>
    <definedName name="_Ctrl_16" localSheetId="11">Gehälter!#REF!</definedName>
    <definedName name="_Ctrl_16" localSheetId="15">Gemeinschaft!#REF!</definedName>
    <definedName name="_Ctrl_16" localSheetId="3">Geschäftsordnung!$J$13</definedName>
    <definedName name="_Ctrl_16" localSheetId="12">Gesundheit!#REF!</definedName>
    <definedName name="_Ctrl_16" localSheetId="10">Ökosysteme!#REF!</definedName>
    <definedName name="_Ctrl_16" localSheetId="16">'Positive Effekte '!#REF!</definedName>
    <definedName name="_Ctrl_16" localSheetId="18">#REF!</definedName>
    <definedName name="_Ctrl_16" localSheetId="8">'TGH Emissionsminderung'!#REF!</definedName>
    <definedName name="_Ctrl_16" localSheetId="7">'THG Emissionen'!#REF!</definedName>
    <definedName name="_Ctrl_16" localSheetId="0">#REF!</definedName>
    <definedName name="_Ctrl_16" localSheetId="9">Verschwendung!#REF!</definedName>
    <definedName name="_Ctrl_16" localSheetId="5">Wasser!#REF!</definedName>
    <definedName name="_Ctrl_16">#REF!</definedName>
    <definedName name="_Ctrl_160" localSheetId="1">#REF!</definedName>
    <definedName name="_Ctrl_160" localSheetId="6">#REF!</definedName>
    <definedName name="_Ctrl_160" localSheetId="16">#REF!</definedName>
    <definedName name="_Ctrl_160" localSheetId="0">#REF!</definedName>
    <definedName name="_Ctrl_160">#REF!</definedName>
    <definedName name="_Ctrl_161" localSheetId="1">#REF!</definedName>
    <definedName name="_Ctrl_161" localSheetId="6">#REF!</definedName>
    <definedName name="_Ctrl_161" localSheetId="16">#REF!</definedName>
    <definedName name="_Ctrl_161" localSheetId="0">#REF!</definedName>
    <definedName name="_Ctrl_161">#REF!</definedName>
    <definedName name="_Ctrl_162" localSheetId="1">#REF!</definedName>
    <definedName name="_Ctrl_162" localSheetId="6">#REF!</definedName>
    <definedName name="_Ctrl_162" localSheetId="16">#REF!</definedName>
    <definedName name="_Ctrl_162" localSheetId="0">#REF!</definedName>
    <definedName name="_Ctrl_162">#REF!</definedName>
    <definedName name="_Ctrl_163" localSheetId="1">#REF!</definedName>
    <definedName name="_Ctrl_163" localSheetId="6">#REF!</definedName>
    <definedName name="_Ctrl_163" localSheetId="16">#REF!</definedName>
    <definedName name="_Ctrl_163" localSheetId="0">#REF!</definedName>
    <definedName name="_Ctrl_163">#REF!</definedName>
    <definedName name="_Ctrl_164" localSheetId="1">#REF!</definedName>
    <definedName name="_Ctrl_164" localSheetId="6">#REF!</definedName>
    <definedName name="_Ctrl_164" localSheetId="16">#REF!</definedName>
    <definedName name="_Ctrl_164" localSheetId="0">#REF!</definedName>
    <definedName name="_Ctrl_164">#REF!</definedName>
    <definedName name="_Ctrl_165" localSheetId="6">#REF!</definedName>
    <definedName name="_Ctrl_165">#REF!</definedName>
    <definedName name="_Ctrl_166" localSheetId="6">#REF!</definedName>
    <definedName name="_Ctrl_166">#REF!</definedName>
    <definedName name="_Ctrl_167" localSheetId="6">#REF!</definedName>
    <definedName name="_Ctrl_167" localSheetId="16">#REF!</definedName>
    <definedName name="_Ctrl_167">#REF!</definedName>
    <definedName name="_Ctrl_168" localSheetId="6">#REF!</definedName>
    <definedName name="_Ctrl_168" localSheetId="16">#REF!</definedName>
    <definedName name="_Ctrl_168">#REF!</definedName>
    <definedName name="_Ctrl_169" localSheetId="6">#REF!</definedName>
    <definedName name="_Ctrl_169" localSheetId="16">#REF!</definedName>
    <definedName name="_Ctrl_169">#REF!</definedName>
    <definedName name="_Ctrl_17" localSheetId="20">#REF!</definedName>
    <definedName name="_Ctrl_17" localSheetId="1">#REF!</definedName>
    <definedName name="_Ctrl_17" localSheetId="13">Arbeitsbedingungen!#REF!</definedName>
    <definedName name="_Ctrl_17" localSheetId="6">#REF!</definedName>
    <definedName name="_Ctrl_17" localSheetId="14">Diversität!#REF!</definedName>
    <definedName name="_Ctrl_17" localSheetId="4">Energie!#REF!</definedName>
    <definedName name="_Ctrl_17" localSheetId="17">'ESG Bewertung'!#REF!</definedName>
    <definedName name="_Ctrl_17" localSheetId="19">#REF!</definedName>
    <definedName name="_Ctrl_17" localSheetId="11">Gehälter!#REF!</definedName>
    <definedName name="_Ctrl_17" localSheetId="15">Gemeinschaft!#REF!</definedName>
    <definedName name="_Ctrl_17" localSheetId="3">Geschäftsordnung!$B$17</definedName>
    <definedName name="_Ctrl_17" localSheetId="12">Gesundheit!#REF!</definedName>
    <definedName name="_Ctrl_17" localSheetId="10">Ökosysteme!#REF!</definedName>
    <definedName name="_Ctrl_17" localSheetId="16">'Positive Effekte '!#REF!</definedName>
    <definedName name="_Ctrl_17" localSheetId="18">#REF!</definedName>
    <definedName name="_Ctrl_17" localSheetId="8">'TGH Emissionsminderung'!#REF!</definedName>
    <definedName name="_Ctrl_17" localSheetId="7">'THG Emissionen'!#REF!</definedName>
    <definedName name="_Ctrl_17" localSheetId="0">#REF!</definedName>
    <definedName name="_Ctrl_17" localSheetId="9">Verschwendung!#REF!</definedName>
    <definedName name="_Ctrl_17" localSheetId="5">Wasser!#REF!</definedName>
    <definedName name="_Ctrl_17">#REF!</definedName>
    <definedName name="_Ctrl_170" localSheetId="6">#REF!</definedName>
    <definedName name="_Ctrl_170">#REF!</definedName>
    <definedName name="_Ctrl_171" localSheetId="6">#REF!</definedName>
    <definedName name="_Ctrl_171">#REF!</definedName>
    <definedName name="_Ctrl_172" localSheetId="6">#REF!</definedName>
    <definedName name="_Ctrl_172">#REF!</definedName>
    <definedName name="_Ctrl_173" localSheetId="6">#REF!</definedName>
    <definedName name="_Ctrl_173">#REF!</definedName>
    <definedName name="_Ctrl_174">Organisationsprofil!$C$11</definedName>
    <definedName name="_Ctrl_175">Organisationsprofil!$C$12</definedName>
    <definedName name="_Ctrl_176">Organisationsprofil!$C$13</definedName>
    <definedName name="_Ctrl_177" localSheetId="6">'[1]organization profile'!#REF!</definedName>
    <definedName name="_Ctrl_177" localSheetId="16">Organisationsprofil!#REF!</definedName>
    <definedName name="_Ctrl_177">Organisationsprofil!#REF!</definedName>
    <definedName name="_Ctrl_178" localSheetId="6">'[1]organization profile'!#REF!</definedName>
    <definedName name="_Ctrl_178" localSheetId="16">Organisationsprofil!#REF!</definedName>
    <definedName name="_Ctrl_178">Organisationsprofil!#REF!</definedName>
    <definedName name="_Ctrl_179" localSheetId="6">'[1]organization profile'!#REF!</definedName>
    <definedName name="_Ctrl_179" localSheetId="16">Organisationsprofil!#REF!</definedName>
    <definedName name="_Ctrl_179">Organisationsprofil!#REF!</definedName>
    <definedName name="_Ctrl_18" localSheetId="20">#REF!</definedName>
    <definedName name="_Ctrl_18" localSheetId="1">#REF!</definedName>
    <definedName name="_Ctrl_18" localSheetId="6">#REF!</definedName>
    <definedName name="_Ctrl_18" localSheetId="17">#REF!</definedName>
    <definedName name="_Ctrl_18" localSheetId="19">#REF!</definedName>
    <definedName name="_Ctrl_18" localSheetId="3">#REF!</definedName>
    <definedName name="_Ctrl_18" localSheetId="16">#REF!</definedName>
    <definedName name="_Ctrl_18" localSheetId="18">#REF!</definedName>
    <definedName name="_Ctrl_18" localSheetId="0">#REF!</definedName>
    <definedName name="_Ctrl_18">Organisationsprofil!$C$4</definedName>
    <definedName name="_Ctrl_180">Energie!#REF!</definedName>
    <definedName name="_Ctrl_188">#REF!</definedName>
    <definedName name="_Ctrl_189">#REF!</definedName>
    <definedName name="_Ctrl_19" localSheetId="20">#REF!</definedName>
    <definedName name="_Ctrl_19" localSheetId="1">#REF!</definedName>
    <definedName name="_Ctrl_19" localSheetId="6">#REF!</definedName>
    <definedName name="_Ctrl_19" localSheetId="17">#REF!</definedName>
    <definedName name="_Ctrl_19" localSheetId="19">#REF!</definedName>
    <definedName name="_Ctrl_19" localSheetId="3">#REF!</definedName>
    <definedName name="_Ctrl_19" localSheetId="16">#REF!</definedName>
    <definedName name="_Ctrl_19" localSheetId="18">#REF!</definedName>
    <definedName name="_Ctrl_19" localSheetId="0">#REF!</definedName>
    <definedName name="_Ctrl_19">Organisationsprofil!$C$5</definedName>
    <definedName name="_Ctrl_190">#REF!</definedName>
    <definedName name="_Ctrl_191">#REF!</definedName>
    <definedName name="_Ctrl_192">#REF!</definedName>
    <definedName name="_Ctrl_193">#REF!</definedName>
    <definedName name="_Ctrl_194">#REF!</definedName>
    <definedName name="_Ctrl_195">#REF!</definedName>
    <definedName name="_Ctrl_196">#REF!</definedName>
    <definedName name="_Ctrl_2" localSheetId="1">#REF!</definedName>
    <definedName name="_Ctrl_2" localSheetId="13">Arbeitsbedingungen!#REF!</definedName>
    <definedName name="_Ctrl_2" localSheetId="6">Beschaffung!$C$14</definedName>
    <definedName name="_Ctrl_2" localSheetId="14">Diversität!#REF!</definedName>
    <definedName name="_Ctrl_2" localSheetId="4">Energie!#REF!</definedName>
    <definedName name="_Ctrl_2" localSheetId="17">'ESG Bewertung'!#REF!</definedName>
    <definedName name="_Ctrl_2" localSheetId="11">Gehälter!#REF!</definedName>
    <definedName name="_Ctrl_2" localSheetId="15">Gemeinschaft!#REF!</definedName>
    <definedName name="_Ctrl_2" localSheetId="3">Geschäftsordnung!#REF!</definedName>
    <definedName name="_Ctrl_2" localSheetId="12">Gesundheit!#REF!</definedName>
    <definedName name="_Ctrl_2" localSheetId="10">Ökosysteme!#REF!</definedName>
    <definedName name="_Ctrl_2" localSheetId="16">'Positive Effekte '!#REF!</definedName>
    <definedName name="_Ctrl_2" localSheetId="8">'TGH Emissionsminderung'!#REF!</definedName>
    <definedName name="_Ctrl_2" localSheetId="7">'THG Emissionen'!#REF!</definedName>
    <definedName name="_Ctrl_2" localSheetId="0">#REF!</definedName>
    <definedName name="_Ctrl_2" localSheetId="9">Verschwendung!#REF!</definedName>
    <definedName name="_Ctrl_2" localSheetId="5">Wasser!#REF!</definedName>
    <definedName name="_Ctrl_2">#REF!</definedName>
    <definedName name="_Ctrl_20" localSheetId="20">#REF!</definedName>
    <definedName name="_Ctrl_20" localSheetId="1">#REF!</definedName>
    <definedName name="_Ctrl_20" localSheetId="6">#REF!</definedName>
    <definedName name="_Ctrl_20" localSheetId="17">#REF!</definedName>
    <definedName name="_Ctrl_20" localSheetId="19">#REF!</definedName>
    <definedName name="_Ctrl_20" localSheetId="3">#REF!</definedName>
    <definedName name="_Ctrl_20" localSheetId="16">#REF!</definedName>
    <definedName name="_Ctrl_20" localSheetId="18">#REF!</definedName>
    <definedName name="_Ctrl_20" localSheetId="0">#REF!</definedName>
    <definedName name="_Ctrl_20">Organisationsprofil!$C$6</definedName>
    <definedName name="_Ctrl_21" localSheetId="20">#REF!</definedName>
    <definedName name="_Ctrl_21" localSheetId="1">#REF!</definedName>
    <definedName name="_Ctrl_21" localSheetId="6">#REF!</definedName>
    <definedName name="_Ctrl_21" localSheetId="17">#REF!</definedName>
    <definedName name="_Ctrl_21" localSheetId="19">#REF!</definedName>
    <definedName name="_Ctrl_21" localSheetId="3">#REF!</definedName>
    <definedName name="_Ctrl_21" localSheetId="16">#REF!</definedName>
    <definedName name="_Ctrl_21" localSheetId="18">#REF!</definedName>
    <definedName name="_Ctrl_21" localSheetId="0">#REF!</definedName>
    <definedName name="_Ctrl_21">Organisationsprofil!$C$7</definedName>
    <definedName name="_Ctrl_22" localSheetId="20">#REF!</definedName>
    <definedName name="_Ctrl_22" localSheetId="1">#REF!</definedName>
    <definedName name="_Ctrl_22" localSheetId="6">#REF!</definedName>
    <definedName name="_Ctrl_22" localSheetId="17">#REF!</definedName>
    <definedName name="_Ctrl_22" localSheetId="19">#REF!</definedName>
    <definedName name="_Ctrl_22" localSheetId="3">#REF!</definedName>
    <definedName name="_Ctrl_22" localSheetId="16">#REF!</definedName>
    <definedName name="_Ctrl_22" localSheetId="18">#REF!</definedName>
    <definedName name="_Ctrl_22" localSheetId="0">#REF!</definedName>
    <definedName name="_Ctrl_22">Organisationsprofil!$C$9</definedName>
    <definedName name="_Ctrl_229">#REF!</definedName>
    <definedName name="_Ctrl_23" localSheetId="20">#REF!</definedName>
    <definedName name="_Ctrl_23" localSheetId="1">#REF!</definedName>
    <definedName name="_Ctrl_23" localSheetId="6">#REF!</definedName>
    <definedName name="_Ctrl_23" localSheetId="17">#REF!</definedName>
    <definedName name="_Ctrl_23" localSheetId="19">#REF!</definedName>
    <definedName name="_Ctrl_23" localSheetId="3">#REF!</definedName>
    <definedName name="_Ctrl_23" localSheetId="16">#REF!</definedName>
    <definedName name="_Ctrl_23" localSheetId="18">#REF!</definedName>
    <definedName name="_Ctrl_23" localSheetId="0">#REF!</definedName>
    <definedName name="_Ctrl_23">Organisationsprofil!$C$8</definedName>
    <definedName name="_Ctrl_230">#REF!</definedName>
    <definedName name="_Ctrl_231">#REF!</definedName>
    <definedName name="_Ctrl_232">#REF!</definedName>
    <definedName name="_Ctrl_233">#REF!</definedName>
    <definedName name="_Ctrl_24" localSheetId="20">#REF!</definedName>
    <definedName name="_Ctrl_24" localSheetId="1">#REF!</definedName>
    <definedName name="_Ctrl_24" localSheetId="6">#REF!</definedName>
    <definedName name="_Ctrl_24" localSheetId="17">#REF!</definedName>
    <definedName name="_Ctrl_24" localSheetId="19">#REF!</definedName>
    <definedName name="_Ctrl_24" localSheetId="3">#REF!</definedName>
    <definedName name="_Ctrl_24" localSheetId="16">#REF!</definedName>
    <definedName name="_Ctrl_24" localSheetId="18">#REF!</definedName>
    <definedName name="_Ctrl_24" localSheetId="0">#REF!</definedName>
    <definedName name="_Ctrl_24">Organisationsprofil!$C$10</definedName>
    <definedName name="_Ctrl_240">#REF!</definedName>
    <definedName name="_Ctrl_241">#REF!</definedName>
    <definedName name="_Ctrl_242">#REF!</definedName>
    <definedName name="_Ctrl_243">#REF!</definedName>
    <definedName name="_Ctrl_244">#REF!</definedName>
    <definedName name="_Ctrl_247">#REF!</definedName>
    <definedName name="_Ctrl_248">#REF!</definedName>
    <definedName name="_Ctrl_249">#REF!</definedName>
    <definedName name="_Ctrl_25" localSheetId="20">#REF!</definedName>
    <definedName name="_Ctrl_25" localSheetId="1">#REF!</definedName>
    <definedName name="_Ctrl_25" localSheetId="6">#REF!</definedName>
    <definedName name="_Ctrl_25" localSheetId="17">#REF!</definedName>
    <definedName name="_Ctrl_25" localSheetId="19">#REF!</definedName>
    <definedName name="_Ctrl_25" localSheetId="3">#REF!</definedName>
    <definedName name="_Ctrl_25" localSheetId="16">#REF!</definedName>
    <definedName name="_Ctrl_25" localSheetId="18">#REF!</definedName>
    <definedName name="_Ctrl_25" localSheetId="0">#REF!</definedName>
    <definedName name="_Ctrl_25">Organisationsprofil!$C$11</definedName>
    <definedName name="_Ctrl_250">#REF!</definedName>
    <definedName name="_Ctrl_251">#REF!</definedName>
    <definedName name="_Ctrl_252">#REF!</definedName>
    <definedName name="_Ctrl_255">#REF!</definedName>
    <definedName name="_Ctrl_256">#REF!</definedName>
    <definedName name="_Ctrl_257">#REF!</definedName>
    <definedName name="_Ctrl_258">#REF!</definedName>
    <definedName name="_Ctrl_259">#REF!</definedName>
    <definedName name="_Ctrl_26" localSheetId="20">#REF!</definedName>
    <definedName name="_Ctrl_26" localSheetId="1">#REF!</definedName>
    <definedName name="_Ctrl_26" localSheetId="6">#REF!</definedName>
    <definedName name="_Ctrl_26" localSheetId="17">#REF!</definedName>
    <definedName name="_Ctrl_26" localSheetId="19">#REF!</definedName>
    <definedName name="_Ctrl_26" localSheetId="3">#REF!</definedName>
    <definedName name="_Ctrl_26" localSheetId="16">Organisationsprofil!#REF!</definedName>
    <definedName name="_Ctrl_26" localSheetId="18">#REF!</definedName>
    <definedName name="_Ctrl_26" localSheetId="0">#REF!</definedName>
    <definedName name="_Ctrl_26">Organisationsprofil!#REF!</definedName>
    <definedName name="_Ctrl_260">#REF!</definedName>
    <definedName name="_Ctrl_263" localSheetId="1">Anleitung!#REF!</definedName>
    <definedName name="_Ctrl_263" localSheetId="0">Übersicht!#REF!</definedName>
    <definedName name="_Ctrl_264" localSheetId="6">#REF!</definedName>
    <definedName name="_Ctrl_264" localSheetId="16">#REF!</definedName>
    <definedName name="_Ctrl_264">#REF!</definedName>
    <definedName name="_Ctrl_27" localSheetId="20">#REF!</definedName>
    <definedName name="_Ctrl_27" localSheetId="1">#REF!</definedName>
    <definedName name="_Ctrl_27" localSheetId="6">#REF!</definedName>
    <definedName name="_Ctrl_27" localSheetId="17">#REF!</definedName>
    <definedName name="_Ctrl_27" localSheetId="19">#REF!</definedName>
    <definedName name="_Ctrl_27" localSheetId="3">#REF!</definedName>
    <definedName name="_Ctrl_27" localSheetId="16">#REF!</definedName>
    <definedName name="_Ctrl_27" localSheetId="18">#REF!</definedName>
    <definedName name="_Ctrl_27" localSheetId="0">#REF!</definedName>
    <definedName name="_Ctrl_27">Organisationsprofil!$C$12</definedName>
    <definedName name="_Ctrl_28" localSheetId="20">#REF!</definedName>
    <definedName name="_Ctrl_28" localSheetId="1">#REF!</definedName>
    <definedName name="_Ctrl_28" localSheetId="6">#REF!</definedName>
    <definedName name="_Ctrl_28" localSheetId="17">#REF!</definedName>
    <definedName name="_Ctrl_28" localSheetId="19">#REF!</definedName>
    <definedName name="_Ctrl_28" localSheetId="3">#REF!</definedName>
    <definedName name="_Ctrl_28" localSheetId="16">#REF!</definedName>
    <definedName name="_Ctrl_28" localSheetId="18">#REF!</definedName>
    <definedName name="_Ctrl_28" localSheetId="0">#REF!</definedName>
    <definedName name="_Ctrl_28">Organisationsprofil!$C$13</definedName>
    <definedName name="_Ctrl_285">#REF!</definedName>
    <definedName name="_Ctrl_286">#REF!</definedName>
    <definedName name="_Ctrl_287">#REF!</definedName>
    <definedName name="_Ctrl_288">#REF!</definedName>
    <definedName name="_Ctrl_289" localSheetId="1">#REF!</definedName>
    <definedName name="_Ctrl_289" localSheetId="6">#REF!</definedName>
    <definedName name="_Ctrl_289" localSheetId="17">#REF!</definedName>
    <definedName name="_Ctrl_289" localSheetId="16">#REF!</definedName>
    <definedName name="_Ctrl_289" localSheetId="0">#REF!</definedName>
    <definedName name="_Ctrl_289">#REF!</definedName>
    <definedName name="_Ctrl_29" localSheetId="20">#REF!</definedName>
    <definedName name="_Ctrl_29" localSheetId="1">#REF!</definedName>
    <definedName name="_Ctrl_29" localSheetId="6">#REF!</definedName>
    <definedName name="_Ctrl_29" localSheetId="17">#REF!</definedName>
    <definedName name="_Ctrl_29" localSheetId="19">#REF!</definedName>
    <definedName name="_Ctrl_29" localSheetId="3">#REF!</definedName>
    <definedName name="_Ctrl_29" localSheetId="16">Organisationsprofil!#REF!</definedName>
    <definedName name="_Ctrl_29" localSheetId="18">#REF!</definedName>
    <definedName name="_Ctrl_29" localSheetId="0">#REF!</definedName>
    <definedName name="_Ctrl_29">Organisationsprofil!#REF!</definedName>
    <definedName name="_Ctrl_3" localSheetId="20">#REF!</definedName>
    <definedName name="_Ctrl_3" localSheetId="1">#REF!</definedName>
    <definedName name="_Ctrl_3" localSheetId="13">Arbeitsbedingungen!#REF!</definedName>
    <definedName name="_Ctrl_3" localSheetId="6">Beschaffung!#REF!</definedName>
    <definedName name="_Ctrl_3" localSheetId="14">Diversität!#REF!</definedName>
    <definedName name="_Ctrl_3" localSheetId="4">Energie!#REF!</definedName>
    <definedName name="_Ctrl_3" localSheetId="17">'ESG Bewertung'!#REF!</definedName>
    <definedName name="_Ctrl_3" localSheetId="19">#REF!</definedName>
    <definedName name="_Ctrl_3" localSheetId="11">Gehälter!#REF!</definedName>
    <definedName name="_Ctrl_3" localSheetId="15">Gemeinschaft!#REF!</definedName>
    <definedName name="_Ctrl_3" localSheetId="3">Geschäftsordnung!#REF!</definedName>
    <definedName name="_Ctrl_3" localSheetId="12">Gesundheit!#REF!</definedName>
    <definedName name="_Ctrl_3" localSheetId="10">Ökosysteme!#REF!</definedName>
    <definedName name="_Ctrl_3" localSheetId="16">'Positive Effekte '!#REF!</definedName>
    <definedName name="_Ctrl_3" localSheetId="18">#REF!</definedName>
    <definedName name="_Ctrl_3" localSheetId="8">'TGH Emissionsminderung'!#REF!</definedName>
    <definedName name="_Ctrl_3" localSheetId="7">'THG Emissionen'!#REF!</definedName>
    <definedName name="_Ctrl_3" localSheetId="0">#REF!</definedName>
    <definedName name="_Ctrl_3" localSheetId="9">Verschwendung!#REF!</definedName>
    <definedName name="_Ctrl_3" localSheetId="5">Wasser!#REF!</definedName>
    <definedName name="_Ctrl_3">#REF!</definedName>
    <definedName name="_Ctrl_30" localSheetId="20">#REF!</definedName>
    <definedName name="_Ctrl_30" localSheetId="1">#REF!</definedName>
    <definedName name="_Ctrl_30" localSheetId="6">#REF!</definedName>
    <definedName name="_Ctrl_30" localSheetId="17">#REF!</definedName>
    <definedName name="_Ctrl_30" localSheetId="19">#REF!</definedName>
    <definedName name="_Ctrl_30" localSheetId="3">#REF!</definedName>
    <definedName name="_Ctrl_30" localSheetId="16">Organisationsprofil!#REF!</definedName>
    <definedName name="_Ctrl_30" localSheetId="18">#REF!</definedName>
    <definedName name="_Ctrl_30" localSheetId="0">#REF!</definedName>
    <definedName name="_Ctrl_30">Organisationsprofil!#REF!</definedName>
    <definedName name="_Ctrl_31" localSheetId="20">#REF!</definedName>
    <definedName name="_Ctrl_31" localSheetId="1">#REF!</definedName>
    <definedName name="_Ctrl_31" localSheetId="6">#REF!</definedName>
    <definedName name="_Ctrl_31" localSheetId="17">#REF!</definedName>
    <definedName name="_Ctrl_31" localSheetId="19">#REF!</definedName>
    <definedName name="_Ctrl_31" localSheetId="3">#REF!</definedName>
    <definedName name="_Ctrl_31" localSheetId="16">Organisationsprofil!#REF!</definedName>
    <definedName name="_Ctrl_31" localSheetId="18">#REF!</definedName>
    <definedName name="_Ctrl_31" localSheetId="0">#REF!</definedName>
    <definedName name="_Ctrl_31">Organisationsprofil!#REF!</definedName>
    <definedName name="_Ctrl_32" localSheetId="20">#REF!</definedName>
    <definedName name="_Ctrl_32" localSheetId="1">#REF!</definedName>
    <definedName name="_Ctrl_32" localSheetId="6">#REF!</definedName>
    <definedName name="_Ctrl_32" localSheetId="17">#REF!</definedName>
    <definedName name="_Ctrl_32" localSheetId="19">#REF!</definedName>
    <definedName name="_Ctrl_32" localSheetId="3">#REF!</definedName>
    <definedName name="_Ctrl_32" localSheetId="16">#REF!</definedName>
    <definedName name="_Ctrl_32" localSheetId="18">#REF!</definedName>
    <definedName name="_Ctrl_32" localSheetId="0">#REF!</definedName>
    <definedName name="_Ctrl_32">Organisationsprofil!$C$16</definedName>
    <definedName name="_Ctrl_33" localSheetId="20">#REF!</definedName>
    <definedName name="_Ctrl_33" localSheetId="1">#REF!</definedName>
    <definedName name="_Ctrl_33" localSheetId="6">#REF!</definedName>
    <definedName name="_Ctrl_33" localSheetId="17">#REF!</definedName>
    <definedName name="_Ctrl_33" localSheetId="19">#REF!</definedName>
    <definedName name="_Ctrl_33" localSheetId="3">#REF!</definedName>
    <definedName name="_Ctrl_33" localSheetId="16">#REF!</definedName>
    <definedName name="_Ctrl_33" localSheetId="18">#REF!</definedName>
    <definedName name="_Ctrl_33" localSheetId="0">#REF!</definedName>
    <definedName name="_Ctrl_33">Organisationsprofil!$D$11</definedName>
    <definedName name="_Ctrl_330">Geschäftsordnung!$I$5</definedName>
    <definedName name="_Ctrl_331">Geschäftsordnung!$D$6</definedName>
    <definedName name="_Ctrl_332">Geschäftsordnung!$E$6</definedName>
    <definedName name="_Ctrl_333">Geschäftsordnung!$F$6</definedName>
    <definedName name="_Ctrl_334">Geschäftsordnung!$G$6</definedName>
    <definedName name="_Ctrl_335">Geschäftsordnung!$H$6</definedName>
    <definedName name="_Ctrl_336">Geschäftsordnung!$I$6</definedName>
    <definedName name="_Ctrl_337">Geschäftsordnung!$J$6</definedName>
    <definedName name="_Ctrl_338">Geschäftsordnung!$K$6</definedName>
    <definedName name="_Ctrl_34" localSheetId="20">#REF!</definedName>
    <definedName name="_Ctrl_34" localSheetId="1">#REF!</definedName>
    <definedName name="_Ctrl_34" localSheetId="6">#REF!</definedName>
    <definedName name="_Ctrl_34" localSheetId="17">#REF!</definedName>
    <definedName name="_Ctrl_34" localSheetId="19">#REF!</definedName>
    <definedName name="_Ctrl_34" localSheetId="3">#REF!</definedName>
    <definedName name="_Ctrl_34" localSheetId="16">#REF!</definedName>
    <definedName name="_Ctrl_34" localSheetId="18">#REF!</definedName>
    <definedName name="_Ctrl_34" localSheetId="0">#REF!</definedName>
    <definedName name="_Ctrl_34">Organisationsprofil!$C$4</definedName>
    <definedName name="_Ctrl_340">Geschäftsordnung!$E$7</definedName>
    <definedName name="_Ctrl_341">Geschäftsordnung!$F$7</definedName>
    <definedName name="_Ctrl_342">Geschäftsordnung!$G$7</definedName>
    <definedName name="_Ctrl_343">Geschäftsordnung!$H$7</definedName>
    <definedName name="_Ctrl_344">Geschäftsordnung!$I$7</definedName>
    <definedName name="_Ctrl_345">Geschäftsordnung!$J$7</definedName>
    <definedName name="_Ctrl_346">Geschäftsordnung!$K$7</definedName>
    <definedName name="_Ctrl_348">Geschäftsordnung!$E$8</definedName>
    <definedName name="_Ctrl_349">Geschäftsordnung!$F$8</definedName>
    <definedName name="_Ctrl_35" localSheetId="20">#REF!</definedName>
    <definedName name="_Ctrl_35" localSheetId="1">#REF!</definedName>
    <definedName name="_Ctrl_35" localSheetId="6">Beschaffung!$C$6</definedName>
    <definedName name="_Ctrl_35" localSheetId="17">#REF!</definedName>
    <definedName name="_Ctrl_35" localSheetId="19">#REF!</definedName>
    <definedName name="_Ctrl_35" localSheetId="3">#REF!</definedName>
    <definedName name="_Ctrl_35" localSheetId="16">#REF!</definedName>
    <definedName name="_Ctrl_35" localSheetId="18">#REF!</definedName>
    <definedName name="_Ctrl_35" localSheetId="0">#REF!</definedName>
    <definedName name="_Ctrl_35">#REF!</definedName>
    <definedName name="_Ctrl_350">Geschäftsordnung!$G$8</definedName>
    <definedName name="_Ctrl_351">Geschäftsordnung!$H$8</definedName>
    <definedName name="_Ctrl_352">Geschäftsordnung!$I$8</definedName>
    <definedName name="_Ctrl_353">Geschäftsordnung!$J$8</definedName>
    <definedName name="_Ctrl_354">Geschäftsordnung!$K$8</definedName>
    <definedName name="_Ctrl_355">Geschäftsordnung!$D$9</definedName>
    <definedName name="_Ctrl_356" localSheetId="6">[1]Governance!#REF!</definedName>
    <definedName name="_Ctrl_356" localSheetId="16">Geschäftsordnung!#REF!</definedName>
    <definedName name="_Ctrl_356">Geschäftsordnung!#REF!</definedName>
    <definedName name="_Ctrl_357">Geschäftsordnung!$K$5</definedName>
    <definedName name="_Ctrl_358" localSheetId="6">[1]Governance!#REF!</definedName>
    <definedName name="_Ctrl_358" localSheetId="16">Geschäftsordnung!#REF!</definedName>
    <definedName name="_Ctrl_358">Geschäftsordnung!#REF!</definedName>
    <definedName name="_Ctrl_359">Geschäftsordnung!$I$11</definedName>
    <definedName name="_Ctrl_36" localSheetId="20">#REF!</definedName>
    <definedName name="_Ctrl_36" localSheetId="13">Arbeitsbedingungen!#REF!</definedName>
    <definedName name="_Ctrl_36" localSheetId="14">Diversität!#REF!</definedName>
    <definedName name="_Ctrl_36" localSheetId="17">'ESG Bewertung'!#REF!</definedName>
    <definedName name="_Ctrl_36" localSheetId="19">#REF!</definedName>
    <definedName name="_Ctrl_36" localSheetId="11">Gehälter!#REF!</definedName>
    <definedName name="_Ctrl_36" localSheetId="15">Gemeinschaft!#REF!</definedName>
    <definedName name="_Ctrl_36" localSheetId="12">Gesundheit!#REF!</definedName>
    <definedName name="_Ctrl_36" localSheetId="10">Ökosysteme!#REF!</definedName>
    <definedName name="_Ctrl_36" localSheetId="16">'Positive Effekte '!#REF!</definedName>
    <definedName name="_Ctrl_36" localSheetId="18">#REF!</definedName>
    <definedName name="_Ctrl_36" localSheetId="8">'TGH Emissionsminderung'!$C$6</definedName>
    <definedName name="_Ctrl_36" localSheetId="7">'THG Emissionen'!#REF!</definedName>
    <definedName name="_Ctrl_36" localSheetId="9">Verschwendung!$C$17</definedName>
    <definedName name="_Ctrl_36" localSheetId="5">Wasser!$C$6</definedName>
    <definedName name="_Ctrl_36">Energie!$C$6</definedName>
    <definedName name="_Ctrl_360">Geschäftsordnung!$K$11</definedName>
    <definedName name="_Ctrl_361">Geschäftsordnung!$I$10</definedName>
    <definedName name="_Ctrl_362">Geschäftsordnung!$K$10</definedName>
    <definedName name="_Ctrl_363" localSheetId="6">[1]Governance!#REF!</definedName>
    <definedName name="_Ctrl_363" localSheetId="16">Geschäftsordnung!#REF!</definedName>
    <definedName name="_Ctrl_363">Geschäftsordnung!#REF!</definedName>
    <definedName name="_Ctrl_364" localSheetId="6">[1]Governance!#REF!</definedName>
    <definedName name="_Ctrl_364" localSheetId="16">Geschäftsordnung!#REF!</definedName>
    <definedName name="_Ctrl_364">Geschäftsordnung!#REF!</definedName>
    <definedName name="_Ctrl_365">Geschäftsordnung!$I$13</definedName>
    <definedName name="_Ctrl_366">Geschäftsordnung!$K$13</definedName>
    <definedName name="_Ctrl_367" localSheetId="6">[1]Governance!#REF!</definedName>
    <definedName name="_Ctrl_367" localSheetId="16">Geschäftsordnung!#REF!</definedName>
    <definedName name="_Ctrl_367">Geschäftsordnung!#REF!</definedName>
    <definedName name="_Ctrl_368" localSheetId="6">[1]Governance!#REF!</definedName>
    <definedName name="_Ctrl_368" localSheetId="16">Geschäftsordnung!#REF!</definedName>
    <definedName name="_Ctrl_368">Geschäftsordnung!#REF!</definedName>
    <definedName name="_Ctrl_369">Geschäftsordnung!$I$14</definedName>
    <definedName name="_Ctrl_37" localSheetId="20">#REF!</definedName>
    <definedName name="_Ctrl_37" localSheetId="13">Arbeitsbedingungen!#REF!</definedName>
    <definedName name="_Ctrl_37" localSheetId="14">Diversität!#REF!</definedName>
    <definedName name="_Ctrl_37" localSheetId="17">'ESG Bewertung'!#REF!</definedName>
    <definedName name="_Ctrl_37" localSheetId="19">#REF!</definedName>
    <definedName name="_Ctrl_37" localSheetId="11">Gehälter!#REF!</definedName>
    <definedName name="_Ctrl_37" localSheetId="15">Gemeinschaft!#REF!</definedName>
    <definedName name="_Ctrl_37" localSheetId="12">Gesundheit!#REF!</definedName>
    <definedName name="_Ctrl_37" localSheetId="10">Ökosysteme!#REF!</definedName>
    <definedName name="_Ctrl_37" localSheetId="16">'Positive Effekte '!#REF!</definedName>
    <definedName name="_Ctrl_37" localSheetId="18">#REF!</definedName>
    <definedName name="_Ctrl_37" localSheetId="8">'TGH Emissionsminderung'!$C$7</definedName>
    <definedName name="_Ctrl_37" localSheetId="7">'THG Emissionen'!#REF!</definedName>
    <definedName name="_Ctrl_37" localSheetId="9">Verschwendung!$C$18</definedName>
    <definedName name="_Ctrl_37" localSheetId="5">Wasser!$C$7</definedName>
    <definedName name="_Ctrl_37">Energie!$C$7</definedName>
    <definedName name="_Ctrl_370">Geschäftsordnung!$K$14</definedName>
    <definedName name="_Ctrl_371">Geschäftsordnung!$I$15</definedName>
    <definedName name="_Ctrl_372">Geschäftsordnung!$K$15</definedName>
    <definedName name="_Ctrl_373">Geschäftsordnung!$I$16</definedName>
    <definedName name="_Ctrl_374">Geschäftsordnung!$K$16</definedName>
    <definedName name="_Ctrl_375" localSheetId="6">[1]Governance!#REF!</definedName>
    <definedName name="_Ctrl_375" localSheetId="16">Geschäftsordnung!#REF!</definedName>
    <definedName name="_Ctrl_375">Geschäftsordnung!#REF!</definedName>
    <definedName name="_Ctrl_376">Geschäftsordnung!$J$11</definedName>
    <definedName name="_Ctrl_377">Geschäftsordnung!$J$10</definedName>
    <definedName name="_Ctrl_378" localSheetId="6">[1]Governance!#REF!</definedName>
    <definedName name="_Ctrl_378" localSheetId="16">Geschäftsordnung!#REF!</definedName>
    <definedName name="_Ctrl_378">Geschäftsordnung!#REF!</definedName>
    <definedName name="_Ctrl_379">Geschäftsordnung!$J$13</definedName>
    <definedName name="_Ctrl_38" localSheetId="20">#REF!</definedName>
    <definedName name="_Ctrl_38" localSheetId="13">Arbeitsbedingungen!#REF!</definedName>
    <definedName name="_Ctrl_38" localSheetId="14">Diversität!$C$20</definedName>
    <definedName name="_Ctrl_38" localSheetId="17">'ESG Bewertung'!#REF!</definedName>
    <definedName name="_Ctrl_38" localSheetId="19">#REF!</definedName>
    <definedName name="_Ctrl_38" localSheetId="11">Gehälter!$C$13</definedName>
    <definedName name="_Ctrl_38" localSheetId="15">Gemeinschaft!#REF!</definedName>
    <definedName name="_Ctrl_38" localSheetId="12">Gesundheit!$C$19</definedName>
    <definedName name="_Ctrl_38" localSheetId="10">Ökosysteme!$C$11</definedName>
    <definedName name="_Ctrl_38" localSheetId="16">'Positive Effekte '!#REF!</definedName>
    <definedName name="_Ctrl_38" localSheetId="18">#REF!</definedName>
    <definedName name="_Ctrl_38" localSheetId="8">'TGH Emissionsminderung'!$C$10</definedName>
    <definedName name="_Ctrl_38" localSheetId="7">'THG Emissionen'!#REF!</definedName>
    <definedName name="_Ctrl_38" localSheetId="9">Verschwendung!$C$25</definedName>
    <definedName name="_Ctrl_38" localSheetId="5">Wasser!$C$11</definedName>
    <definedName name="_Ctrl_38">Energie!$C$11</definedName>
    <definedName name="_Ctrl_380" localSheetId="6">[1]Governance!#REF!</definedName>
    <definedName name="_Ctrl_380" localSheetId="16">Geschäftsordnung!#REF!</definedName>
    <definedName name="_Ctrl_380">Geschäftsordnung!#REF!</definedName>
    <definedName name="_Ctrl_381">Geschäftsordnung!$J$14</definedName>
    <definedName name="_Ctrl_382">Geschäftsordnung!$J$15</definedName>
    <definedName name="_Ctrl_383">Geschäftsordnung!$J$16</definedName>
    <definedName name="_Ctrl_384">Geschäftsordnung!$J$5</definedName>
    <definedName name="_Ctrl_385">Geschäftsordnung!$D$7</definedName>
    <definedName name="_Ctrl_386">Geschäftsordnung!$D$8</definedName>
    <definedName name="_Ctrl_387" localSheetId="6">[1]Governance!#REF!</definedName>
    <definedName name="_Ctrl_387" localSheetId="16">Geschäftsordnung!#REF!</definedName>
    <definedName name="_Ctrl_387">Geschäftsordnung!#REF!</definedName>
    <definedName name="_Ctrl_388" localSheetId="6">[1]Governance!#REF!</definedName>
    <definedName name="_Ctrl_388" localSheetId="16">Geschäftsordnung!#REF!</definedName>
    <definedName name="_Ctrl_388">Geschäftsordnung!#REF!</definedName>
    <definedName name="_Ctrl_389">Geschäftsordnung!$J$11</definedName>
    <definedName name="_Ctrl_39" localSheetId="20">#REF!</definedName>
    <definedName name="_Ctrl_39" localSheetId="13">Arbeitsbedingungen!$C$17</definedName>
    <definedName name="_Ctrl_39" localSheetId="14">Diversität!$C$21</definedName>
    <definedName name="_Ctrl_39" localSheetId="17">'ESG Bewertung'!#REF!</definedName>
    <definedName name="_Ctrl_39" localSheetId="19">#REF!</definedName>
    <definedName name="_Ctrl_39" localSheetId="11">Gehälter!$C$14</definedName>
    <definedName name="_Ctrl_39" localSheetId="15">Gemeinschaft!#REF!</definedName>
    <definedName name="_Ctrl_39" localSheetId="12">Gesundheit!$C$20</definedName>
    <definedName name="_Ctrl_39" localSheetId="10">Ökosysteme!$C$12</definedName>
    <definedName name="_Ctrl_39" localSheetId="16">'Positive Effekte '!#REF!</definedName>
    <definedName name="_Ctrl_39" localSheetId="18">#REF!</definedName>
    <definedName name="_Ctrl_39" localSheetId="8">'TGH Emissionsminderung'!$C$11</definedName>
    <definedName name="_Ctrl_39" localSheetId="7">'THG Emissionen'!#REF!</definedName>
    <definedName name="_Ctrl_39" localSheetId="9">Verschwendung!$C$26</definedName>
    <definedName name="_Ctrl_39" localSheetId="5">Wasser!$C$12</definedName>
    <definedName name="_Ctrl_39">Energie!$C$12</definedName>
    <definedName name="_Ctrl_390">Geschäftsordnung!$J$11</definedName>
    <definedName name="_Ctrl_391">Geschäftsordnung!$J$10</definedName>
    <definedName name="_Ctrl_392">Geschäftsordnung!$J$10</definedName>
    <definedName name="_Ctrl_393" localSheetId="6">[1]Governance!#REF!</definedName>
    <definedName name="_Ctrl_393" localSheetId="16">Geschäftsordnung!#REF!</definedName>
    <definedName name="_Ctrl_393">Geschäftsordnung!#REF!</definedName>
    <definedName name="_Ctrl_394" localSheetId="6">[1]Governance!#REF!</definedName>
    <definedName name="_Ctrl_394" localSheetId="16">Geschäftsordnung!#REF!</definedName>
    <definedName name="_Ctrl_394">Geschäftsordnung!#REF!</definedName>
    <definedName name="_Ctrl_395">Geschäftsordnung!$J$13</definedName>
    <definedName name="_Ctrl_396">Geschäftsordnung!$J$13</definedName>
    <definedName name="_Ctrl_397" localSheetId="6">[1]Governance!#REF!</definedName>
    <definedName name="_Ctrl_397" localSheetId="16">Geschäftsordnung!#REF!</definedName>
    <definedName name="_Ctrl_397">Geschäftsordnung!#REF!</definedName>
    <definedName name="_Ctrl_398" localSheetId="6">[1]Governance!#REF!</definedName>
    <definedName name="_Ctrl_398" localSheetId="16">Geschäftsordnung!#REF!</definedName>
    <definedName name="_Ctrl_398">Geschäftsordnung!#REF!</definedName>
    <definedName name="_Ctrl_399">Geschäftsordnung!$J$14</definedName>
    <definedName name="_Ctrl_4" localSheetId="20">#REF!</definedName>
    <definedName name="_Ctrl_4" localSheetId="1">#REF!</definedName>
    <definedName name="_Ctrl_4" localSheetId="13">Arbeitsbedingungen!#REF!</definedName>
    <definedName name="_Ctrl_4" localSheetId="6">#REF!</definedName>
    <definedName name="_Ctrl_4" localSheetId="14">Diversität!#REF!</definedName>
    <definedName name="_Ctrl_4" localSheetId="4">Energie!#REF!</definedName>
    <definedName name="_Ctrl_4" localSheetId="17">'ESG Bewertung'!#REF!</definedName>
    <definedName name="_Ctrl_4" localSheetId="19">#REF!</definedName>
    <definedName name="_Ctrl_4" localSheetId="11">Gehälter!#REF!</definedName>
    <definedName name="_Ctrl_4" localSheetId="15">Gemeinschaft!#REF!</definedName>
    <definedName name="_Ctrl_4" localSheetId="3">Geschäftsordnung!#REF!</definedName>
    <definedName name="_Ctrl_4" localSheetId="12">Gesundheit!#REF!</definedName>
    <definedName name="_Ctrl_4" localSheetId="10">Ökosysteme!#REF!</definedName>
    <definedName name="_Ctrl_4" localSheetId="16">'Positive Effekte '!#REF!</definedName>
    <definedName name="_Ctrl_4" localSheetId="18">#REF!</definedName>
    <definedName name="_Ctrl_4" localSheetId="8">'TGH Emissionsminderung'!#REF!</definedName>
    <definedName name="_Ctrl_4" localSheetId="7">'THG Emissionen'!#REF!</definedName>
    <definedName name="_Ctrl_4" localSheetId="0">#REF!</definedName>
    <definedName name="_Ctrl_4" localSheetId="9">Verschwendung!#REF!</definedName>
    <definedName name="_Ctrl_4" localSheetId="5">Wasser!#REF!</definedName>
    <definedName name="_Ctrl_4">#REF!</definedName>
    <definedName name="_Ctrl_40" localSheetId="20">#REF!</definedName>
    <definedName name="_Ctrl_40" localSheetId="13">Arbeitsbedingungen!#REF!</definedName>
    <definedName name="_Ctrl_40" localSheetId="14">Diversität!#REF!</definedName>
    <definedName name="_Ctrl_40" localSheetId="17">'ESG Bewertung'!#REF!</definedName>
    <definedName name="_Ctrl_40" localSheetId="19">#REF!</definedName>
    <definedName name="_Ctrl_40" localSheetId="11">Gehälter!$C$15</definedName>
    <definedName name="_Ctrl_40" localSheetId="15">Gemeinschaft!#REF!</definedName>
    <definedName name="_Ctrl_40" localSheetId="12">Gesundheit!#REF!</definedName>
    <definedName name="_Ctrl_40" localSheetId="10">Ökosysteme!$C$13</definedName>
    <definedName name="_Ctrl_40" localSheetId="16">'Positive Effekte '!#REF!</definedName>
    <definedName name="_Ctrl_40" localSheetId="18">#REF!</definedName>
    <definedName name="_Ctrl_40" localSheetId="8">'TGH Emissionsminderung'!$C$12</definedName>
    <definedName name="_Ctrl_40" localSheetId="7">'THG Emissionen'!#REF!</definedName>
    <definedName name="_Ctrl_40" localSheetId="9">Verschwendung!$C$27</definedName>
    <definedName name="_Ctrl_40" localSheetId="5">Wasser!$C$13</definedName>
    <definedName name="_Ctrl_40">Energie!$C$13</definedName>
    <definedName name="_Ctrl_400">Geschäftsordnung!$J$14</definedName>
    <definedName name="_Ctrl_401">Geschäftsordnung!$J$15</definedName>
    <definedName name="_Ctrl_402">Geschäftsordnung!$J$15</definedName>
    <definedName name="_Ctrl_403">Geschäftsordnung!$J$16</definedName>
    <definedName name="_Ctrl_404">Geschäftsordnung!$J$16</definedName>
    <definedName name="_Ctrl_41" localSheetId="13">Arbeitsbedingungen!#REF!</definedName>
    <definedName name="_Ctrl_41" localSheetId="14">Diversität!#REF!</definedName>
    <definedName name="_Ctrl_41" localSheetId="17">'ESG Bewertung'!#REF!</definedName>
    <definedName name="_Ctrl_41" localSheetId="11">Gehälter!#REF!</definedName>
    <definedName name="_Ctrl_41" localSheetId="15">Gemeinschaft!#REF!</definedName>
    <definedName name="_Ctrl_41" localSheetId="12">Gesundheit!#REF!</definedName>
    <definedName name="_Ctrl_41" localSheetId="10">Ökosysteme!#REF!</definedName>
    <definedName name="_Ctrl_41" localSheetId="16">'Positive Effekte '!#REF!</definedName>
    <definedName name="_Ctrl_41" localSheetId="8">'TGH Emissionsminderung'!$K$8</definedName>
    <definedName name="_Ctrl_41" localSheetId="7">'THG Emissionen'!#REF!</definedName>
    <definedName name="_Ctrl_41" localSheetId="9">Verschwendung!#REF!</definedName>
    <definedName name="_Ctrl_41" localSheetId="5">Wasser!$K$8</definedName>
    <definedName name="_Ctrl_41">Energie!#REF!</definedName>
    <definedName name="_Ctrl_42" localSheetId="20">#REF!</definedName>
    <definedName name="_Ctrl_42" localSheetId="13">Arbeitsbedingungen!#REF!</definedName>
    <definedName name="_Ctrl_42" localSheetId="6">[1]Energy!#REF!</definedName>
    <definedName name="_Ctrl_42" localSheetId="14">Diversität!#REF!</definedName>
    <definedName name="_Ctrl_42" localSheetId="17">'ESG Bewertung'!#REF!</definedName>
    <definedName name="_Ctrl_42" localSheetId="19">#REF!</definedName>
    <definedName name="_Ctrl_42" localSheetId="11">Gehälter!#REF!</definedName>
    <definedName name="_Ctrl_42" localSheetId="15">Gemeinschaft!#REF!</definedName>
    <definedName name="_Ctrl_42" localSheetId="12">Gesundheit!#REF!</definedName>
    <definedName name="_Ctrl_42" localSheetId="10">Ökosysteme!#REF!</definedName>
    <definedName name="_Ctrl_42" localSheetId="16">'Positive Effekte '!#REF!</definedName>
    <definedName name="_Ctrl_42" localSheetId="18">#REF!</definedName>
    <definedName name="_Ctrl_42" localSheetId="8">'TGH Emissionsminderung'!#REF!</definedName>
    <definedName name="_Ctrl_42" localSheetId="7">'THG Emissionen'!#REF!</definedName>
    <definedName name="_Ctrl_42" localSheetId="9">Verschwendung!#REF!</definedName>
    <definedName name="_Ctrl_42" localSheetId="5">Wasser!#REF!</definedName>
    <definedName name="_Ctrl_42">Energie!#REF!</definedName>
    <definedName name="_Ctrl_425" localSheetId="6">Beschaffung!#REF!</definedName>
    <definedName name="_Ctrl_425">#REF!</definedName>
    <definedName name="_Ctrl_426" localSheetId="6">Beschaffung!#REF!</definedName>
    <definedName name="_Ctrl_426">#REF!</definedName>
    <definedName name="_Ctrl_427" localSheetId="6">Beschaffung!#REF!</definedName>
    <definedName name="_Ctrl_427">#REF!</definedName>
    <definedName name="_Ctrl_428" localSheetId="6">Beschaffung!#REF!</definedName>
    <definedName name="_Ctrl_428">#REF!</definedName>
    <definedName name="_Ctrl_429" localSheetId="6">Beschaffung!$C$6</definedName>
    <definedName name="_Ctrl_429" localSheetId="16">#REF!</definedName>
    <definedName name="_Ctrl_429">#REF!</definedName>
    <definedName name="_Ctrl_43" localSheetId="13">Arbeitsbedingungen!#REF!</definedName>
    <definedName name="_Ctrl_43" localSheetId="14">Diversität!$D$13</definedName>
    <definedName name="_Ctrl_43" localSheetId="17">'ESG Bewertung'!#REF!</definedName>
    <definedName name="_Ctrl_43" localSheetId="11">Gehälter!$D$12</definedName>
    <definedName name="_Ctrl_43" localSheetId="15">Gemeinschaft!#REF!</definedName>
    <definedName name="_Ctrl_43" localSheetId="12">Gesundheit!$D$11</definedName>
    <definedName name="_Ctrl_43" localSheetId="10">Ökosysteme!$D$10</definedName>
    <definedName name="_Ctrl_43" localSheetId="16">'Positive Effekte '!#REF!</definedName>
    <definedName name="_Ctrl_43" localSheetId="8">'TGH Emissionsminderung'!$D$9</definedName>
    <definedName name="_Ctrl_43" localSheetId="7">'THG Emissionen'!#REF!</definedName>
    <definedName name="_Ctrl_43" localSheetId="9">Verschwendung!$D$21</definedName>
    <definedName name="_Ctrl_43" localSheetId="5">Wasser!$D$10</definedName>
    <definedName name="_Ctrl_43">Energie!$D$10</definedName>
    <definedName name="_Ctrl_430" localSheetId="6">Beschaffung!$C$14</definedName>
    <definedName name="_Ctrl_430" localSheetId="16">#REF!</definedName>
    <definedName name="_Ctrl_430">#REF!</definedName>
    <definedName name="_Ctrl_431" localSheetId="6">Beschaffung!$C$17</definedName>
    <definedName name="_Ctrl_431" localSheetId="16">#REF!</definedName>
    <definedName name="_Ctrl_431">#REF!</definedName>
    <definedName name="_Ctrl_432" localSheetId="6">Beschaffung!#REF!</definedName>
    <definedName name="_Ctrl_432" localSheetId="16">#REF!</definedName>
    <definedName name="_Ctrl_432">#REF!</definedName>
    <definedName name="_Ctrl_433" localSheetId="6">Beschaffung!$C$18</definedName>
    <definedName name="_Ctrl_433" localSheetId="16">#REF!</definedName>
    <definedName name="_Ctrl_433">#REF!</definedName>
    <definedName name="_Ctrl_434" localSheetId="6">Beschaffung!#REF!</definedName>
    <definedName name="_Ctrl_434" localSheetId="16">#REF!</definedName>
    <definedName name="_Ctrl_434">#REF!</definedName>
    <definedName name="_Ctrl_435" localSheetId="6">Beschaffung!#REF!</definedName>
    <definedName name="_Ctrl_435" localSheetId="16">#REF!</definedName>
    <definedName name="_Ctrl_435">#REF!</definedName>
    <definedName name="_Ctrl_436" localSheetId="6">Beschaffung!#REF!</definedName>
    <definedName name="_Ctrl_436" localSheetId="16">#REF!</definedName>
    <definedName name="_Ctrl_436">#REF!</definedName>
    <definedName name="_Ctrl_437" localSheetId="6">Beschaffung!#REF!</definedName>
    <definedName name="_Ctrl_437" localSheetId="16">#REF!</definedName>
    <definedName name="_Ctrl_437">#REF!</definedName>
    <definedName name="_Ctrl_438" localSheetId="6">Beschaffung!#REF!</definedName>
    <definedName name="_Ctrl_438" localSheetId="16">#REF!</definedName>
    <definedName name="_Ctrl_438">#REF!</definedName>
    <definedName name="_Ctrl_439" localSheetId="6">Beschaffung!#REF!</definedName>
    <definedName name="_Ctrl_439" localSheetId="16">#REF!</definedName>
    <definedName name="_Ctrl_439">#REF!</definedName>
    <definedName name="_Ctrl_44" localSheetId="20">#REF!</definedName>
    <definedName name="_Ctrl_44" localSheetId="13">Arbeitsbedingungen!#REF!</definedName>
    <definedName name="_Ctrl_44" localSheetId="6">[1]Energy!#REF!</definedName>
    <definedName name="_Ctrl_44" localSheetId="14">Diversität!#REF!</definedName>
    <definedName name="_Ctrl_44" localSheetId="17">'ESG Bewertung'!#REF!</definedName>
    <definedName name="_Ctrl_44" localSheetId="19">#REF!</definedName>
    <definedName name="_Ctrl_44" localSheetId="11">Gehälter!#REF!</definedName>
    <definedName name="_Ctrl_44" localSheetId="15">Gemeinschaft!#REF!</definedName>
    <definedName name="_Ctrl_44" localSheetId="12">Gesundheit!#REF!</definedName>
    <definedName name="_Ctrl_44" localSheetId="10">Ökosysteme!#REF!</definedName>
    <definedName name="_Ctrl_44" localSheetId="16">'Positive Effekte '!#REF!</definedName>
    <definedName name="_Ctrl_44" localSheetId="18">#REF!</definedName>
    <definedName name="_Ctrl_44" localSheetId="8">'TGH Emissionsminderung'!#REF!</definedName>
    <definedName name="_Ctrl_44" localSheetId="7">'THG Emissionen'!#REF!</definedName>
    <definedName name="_Ctrl_44" localSheetId="9">Verschwendung!#REF!</definedName>
    <definedName name="_Ctrl_44" localSheetId="5">Wasser!#REF!</definedName>
    <definedName name="_Ctrl_44">Energie!#REF!</definedName>
    <definedName name="_Ctrl_440" localSheetId="6">Beschaffung!#REF!</definedName>
    <definedName name="_Ctrl_440" localSheetId="16">#REF!</definedName>
    <definedName name="_Ctrl_440">#REF!</definedName>
    <definedName name="_Ctrl_441" localSheetId="6">Beschaffung!#REF!</definedName>
    <definedName name="_Ctrl_441" localSheetId="16">#REF!</definedName>
    <definedName name="_Ctrl_441">#REF!</definedName>
    <definedName name="_Ctrl_442" localSheetId="6">Beschaffung!#REF!</definedName>
    <definedName name="_Ctrl_442" localSheetId="16">#REF!</definedName>
    <definedName name="_Ctrl_442">#REF!</definedName>
    <definedName name="_Ctrl_443" localSheetId="6">Beschaffung!#REF!</definedName>
    <definedName name="_Ctrl_443" localSheetId="16">#REF!</definedName>
    <definedName name="_Ctrl_443">#REF!</definedName>
    <definedName name="_Ctrl_444" localSheetId="6">Beschaffung!#REF!</definedName>
    <definedName name="_Ctrl_444" localSheetId="16">#REF!</definedName>
    <definedName name="_Ctrl_444">#REF!</definedName>
    <definedName name="_Ctrl_445" localSheetId="6">Beschaffung!#REF!</definedName>
    <definedName name="_Ctrl_445" localSheetId="16">#REF!</definedName>
    <definedName name="_Ctrl_445">#REF!</definedName>
    <definedName name="_Ctrl_446" localSheetId="6">Beschaffung!#REF!</definedName>
    <definedName name="_Ctrl_446" localSheetId="16">#REF!</definedName>
    <definedName name="_Ctrl_446">#REF!</definedName>
    <definedName name="_Ctrl_447" localSheetId="6">Beschaffung!#REF!</definedName>
    <definedName name="_Ctrl_447" localSheetId="16">#REF!</definedName>
    <definedName name="_Ctrl_447">#REF!</definedName>
    <definedName name="_Ctrl_45" localSheetId="20">#REF!</definedName>
    <definedName name="_Ctrl_45" localSheetId="13">Arbeitsbedingungen!#REF!</definedName>
    <definedName name="_Ctrl_45" localSheetId="6">[1]Energy!#REF!</definedName>
    <definedName name="_Ctrl_45" localSheetId="14">Diversität!#REF!</definedName>
    <definedName name="_Ctrl_45" localSheetId="17">'ESG Bewertung'!#REF!</definedName>
    <definedName name="_Ctrl_45" localSheetId="19">#REF!</definedName>
    <definedName name="_Ctrl_45" localSheetId="11">Gehälter!#REF!</definedName>
    <definedName name="_Ctrl_45" localSheetId="15">Gemeinschaft!#REF!</definedName>
    <definedName name="_Ctrl_45" localSheetId="12">Gesundheit!#REF!</definedName>
    <definedName name="_Ctrl_45" localSheetId="10">Ökosysteme!#REF!</definedName>
    <definedName name="_Ctrl_45" localSheetId="16">'Positive Effekte '!#REF!</definedName>
    <definedName name="_Ctrl_45" localSheetId="18">#REF!</definedName>
    <definedName name="_Ctrl_45" localSheetId="8">'TGH Emissionsminderung'!#REF!</definedName>
    <definedName name="_Ctrl_45" localSheetId="7">'THG Emissionen'!#REF!</definedName>
    <definedName name="_Ctrl_45" localSheetId="9">Verschwendung!#REF!</definedName>
    <definedName name="_Ctrl_45" localSheetId="5">Wasser!#REF!</definedName>
    <definedName name="_Ctrl_45">Energie!#REF!</definedName>
    <definedName name="_Ctrl_46" localSheetId="20">#REF!</definedName>
    <definedName name="_Ctrl_46" localSheetId="13">Arbeitsbedingungen!#REF!</definedName>
    <definedName name="_Ctrl_46" localSheetId="6">[1]Energy!#REF!</definedName>
    <definedName name="_Ctrl_46" localSheetId="14">Diversität!#REF!</definedName>
    <definedName name="_Ctrl_46" localSheetId="17">'ESG Bewertung'!#REF!</definedName>
    <definedName name="_Ctrl_46" localSheetId="19">#REF!</definedName>
    <definedName name="_Ctrl_46" localSheetId="11">Gehälter!#REF!</definedName>
    <definedName name="_Ctrl_46" localSheetId="15">Gemeinschaft!#REF!</definedName>
    <definedName name="_Ctrl_46" localSheetId="12">Gesundheit!#REF!</definedName>
    <definedName name="_Ctrl_46" localSheetId="10">Ökosysteme!#REF!</definedName>
    <definedName name="_Ctrl_46" localSheetId="16">'Positive Effekte '!#REF!</definedName>
    <definedName name="_Ctrl_46" localSheetId="18">#REF!</definedName>
    <definedName name="_Ctrl_46" localSheetId="8">'TGH Emissionsminderung'!#REF!</definedName>
    <definedName name="_Ctrl_46" localSheetId="7">'THG Emissionen'!#REF!</definedName>
    <definedName name="_Ctrl_46" localSheetId="9">Verschwendung!#REF!</definedName>
    <definedName name="_Ctrl_46" localSheetId="5">Wasser!#REF!</definedName>
    <definedName name="_Ctrl_46">Energie!#REF!</definedName>
    <definedName name="_Ctrl_47" localSheetId="20">#REF!</definedName>
    <definedName name="_Ctrl_47" localSheetId="13">Arbeitsbedingungen!#REF!</definedName>
    <definedName name="_Ctrl_47" localSheetId="6">[1]Energy!#REF!</definedName>
    <definedName name="_Ctrl_47" localSheetId="14">Diversität!#REF!</definedName>
    <definedName name="_Ctrl_47" localSheetId="17">'ESG Bewertung'!#REF!</definedName>
    <definedName name="_Ctrl_47" localSheetId="19">#REF!</definedName>
    <definedName name="_Ctrl_47" localSheetId="11">Gehälter!#REF!</definedName>
    <definedName name="_Ctrl_47" localSheetId="15">Gemeinschaft!#REF!</definedName>
    <definedName name="_Ctrl_47" localSheetId="12">Gesundheit!#REF!</definedName>
    <definedName name="_Ctrl_47" localSheetId="10">Ökosysteme!#REF!</definedName>
    <definedName name="_Ctrl_47" localSheetId="16">'Positive Effekte '!#REF!</definedName>
    <definedName name="_Ctrl_47" localSheetId="18">#REF!</definedName>
    <definedName name="_Ctrl_47" localSheetId="8">'TGH Emissionsminderung'!#REF!</definedName>
    <definedName name="_Ctrl_47" localSheetId="7">'THG Emissionen'!#REF!</definedName>
    <definedName name="_Ctrl_47" localSheetId="9">Verschwendung!#REF!</definedName>
    <definedName name="_Ctrl_47" localSheetId="5">Wasser!#REF!</definedName>
    <definedName name="_Ctrl_47">Energie!#REF!</definedName>
    <definedName name="_Ctrl_48" localSheetId="20">#REF!</definedName>
    <definedName name="_Ctrl_48" localSheetId="13">Arbeitsbedingungen!#REF!</definedName>
    <definedName name="_Ctrl_48" localSheetId="6">[1]Energy!#REF!</definedName>
    <definedName name="_Ctrl_48" localSheetId="14">Diversität!#REF!</definedName>
    <definedName name="_Ctrl_48" localSheetId="17">'ESG Bewertung'!#REF!</definedName>
    <definedName name="_Ctrl_48" localSheetId="19">#REF!</definedName>
    <definedName name="_Ctrl_48" localSheetId="11">Gehälter!#REF!</definedName>
    <definedName name="_Ctrl_48" localSheetId="15">Gemeinschaft!#REF!</definedName>
    <definedName name="_Ctrl_48" localSheetId="12">Gesundheit!#REF!</definedName>
    <definedName name="_Ctrl_48" localSheetId="10">Ökosysteme!#REF!</definedName>
    <definedName name="_Ctrl_48" localSheetId="16">'Positive Effekte '!#REF!</definedName>
    <definedName name="_Ctrl_48" localSheetId="18">#REF!</definedName>
    <definedName name="_Ctrl_48" localSheetId="8">'TGH Emissionsminderung'!#REF!</definedName>
    <definedName name="_Ctrl_48" localSheetId="7">'THG Emissionen'!#REF!</definedName>
    <definedName name="_Ctrl_48" localSheetId="9">Verschwendung!#REF!</definedName>
    <definedName name="_Ctrl_48" localSheetId="5">Wasser!#REF!</definedName>
    <definedName name="_Ctrl_48">Energie!#REF!</definedName>
    <definedName name="_Ctrl_49" localSheetId="20">#REF!</definedName>
    <definedName name="_Ctrl_49" localSheetId="13">Arbeitsbedingungen!#REF!</definedName>
    <definedName name="_Ctrl_49" localSheetId="6">[1]Energy!#REF!</definedName>
    <definedName name="_Ctrl_49" localSheetId="14">Diversität!#REF!</definedName>
    <definedName name="_Ctrl_49" localSheetId="17">'ESG Bewertung'!#REF!</definedName>
    <definedName name="_Ctrl_49" localSheetId="19">#REF!</definedName>
    <definedName name="_Ctrl_49" localSheetId="11">Gehälter!#REF!</definedName>
    <definedName name="_Ctrl_49" localSheetId="15">Gemeinschaft!#REF!</definedName>
    <definedName name="_Ctrl_49" localSheetId="12">Gesundheit!#REF!</definedName>
    <definedName name="_Ctrl_49" localSheetId="10">Ökosysteme!#REF!</definedName>
    <definedName name="_Ctrl_49" localSheetId="16">'Positive Effekte '!#REF!</definedName>
    <definedName name="_Ctrl_49" localSheetId="18">#REF!</definedName>
    <definedName name="_Ctrl_49" localSheetId="8">'TGH Emissionsminderung'!#REF!</definedName>
    <definedName name="_Ctrl_49" localSheetId="7">'THG Emissionen'!#REF!</definedName>
    <definedName name="_Ctrl_49" localSheetId="9">Verschwendung!#REF!</definedName>
    <definedName name="_Ctrl_49" localSheetId="5">Wasser!#REF!</definedName>
    <definedName name="_Ctrl_49">Energie!#REF!</definedName>
    <definedName name="_Ctrl_5" localSheetId="20">#REF!</definedName>
    <definedName name="_Ctrl_5" localSheetId="1">#REF!</definedName>
    <definedName name="_Ctrl_5" localSheetId="6">#REF!</definedName>
    <definedName name="_Ctrl_5" localSheetId="19">#REF!</definedName>
    <definedName name="_Ctrl_5" localSheetId="3">#REF!</definedName>
    <definedName name="_Ctrl_5" localSheetId="16">#REF!</definedName>
    <definedName name="_Ctrl_5" localSheetId="18">#REF!</definedName>
    <definedName name="_Ctrl_5" localSheetId="0">#REF!</definedName>
    <definedName name="_Ctrl_5">#REF!</definedName>
    <definedName name="_Ctrl_50" localSheetId="20">#REF!</definedName>
    <definedName name="_Ctrl_50" localSheetId="13">Arbeitsbedingungen!#REF!</definedName>
    <definedName name="_Ctrl_50" localSheetId="6">[1]Energy!#REF!</definedName>
    <definedName name="_Ctrl_50" localSheetId="14">Diversität!#REF!</definedName>
    <definedName name="_Ctrl_50" localSheetId="17">'ESG Bewertung'!#REF!</definedName>
    <definedName name="_Ctrl_50" localSheetId="19">#REF!</definedName>
    <definedName name="_Ctrl_50" localSheetId="11">Gehälter!#REF!</definedName>
    <definedName name="_Ctrl_50" localSheetId="15">Gemeinschaft!#REF!</definedName>
    <definedName name="_Ctrl_50" localSheetId="12">Gesundheit!#REF!</definedName>
    <definedName name="_Ctrl_50" localSheetId="10">Ökosysteme!#REF!</definedName>
    <definedName name="_Ctrl_50" localSheetId="16">'Positive Effekte '!#REF!</definedName>
    <definedName name="_Ctrl_50" localSheetId="18">#REF!</definedName>
    <definedName name="_Ctrl_50" localSheetId="8">'TGH Emissionsminderung'!#REF!</definedName>
    <definedName name="_Ctrl_50" localSheetId="7">'THG Emissionen'!#REF!</definedName>
    <definedName name="_Ctrl_50" localSheetId="9">Verschwendung!#REF!</definedName>
    <definedName name="_Ctrl_50" localSheetId="5">Wasser!#REF!</definedName>
    <definedName name="_Ctrl_50">Energie!#REF!</definedName>
    <definedName name="_Ctrl_51" localSheetId="20">#REF!</definedName>
    <definedName name="_Ctrl_51" localSheetId="13">Arbeitsbedingungen!#REF!</definedName>
    <definedName name="_Ctrl_51" localSheetId="6">[1]Energy!#REF!</definedName>
    <definedName name="_Ctrl_51" localSheetId="14">Diversität!#REF!</definedName>
    <definedName name="_Ctrl_51" localSheetId="17">'ESG Bewertung'!#REF!</definedName>
    <definedName name="_Ctrl_51" localSheetId="19">#REF!</definedName>
    <definedName name="_Ctrl_51" localSheetId="11">Gehälter!#REF!</definedName>
    <definedName name="_Ctrl_51" localSheetId="15">Gemeinschaft!#REF!</definedName>
    <definedName name="_Ctrl_51" localSheetId="12">Gesundheit!#REF!</definedName>
    <definedName name="_Ctrl_51" localSheetId="10">Ökosysteme!#REF!</definedName>
    <definedName name="_Ctrl_51" localSheetId="16">'Positive Effekte '!#REF!</definedName>
    <definedName name="_Ctrl_51" localSheetId="18">#REF!</definedName>
    <definedName name="_Ctrl_51" localSheetId="8">'TGH Emissionsminderung'!#REF!</definedName>
    <definedName name="_Ctrl_51" localSheetId="7">'THG Emissionen'!#REF!</definedName>
    <definedName name="_Ctrl_51" localSheetId="9">Verschwendung!#REF!</definedName>
    <definedName name="_Ctrl_51" localSheetId="5">Wasser!#REF!</definedName>
    <definedName name="_Ctrl_51">Energie!#REF!</definedName>
    <definedName name="_Ctrl_52" localSheetId="20">#REF!</definedName>
    <definedName name="_Ctrl_52" localSheetId="13">Arbeitsbedingungen!#REF!</definedName>
    <definedName name="_Ctrl_52" localSheetId="14">Diversität!#REF!</definedName>
    <definedName name="_Ctrl_52" localSheetId="17">'ESG Bewertung'!#REF!</definedName>
    <definedName name="_Ctrl_52" localSheetId="19">#REF!</definedName>
    <definedName name="_Ctrl_52" localSheetId="11">Gehälter!$K$11</definedName>
    <definedName name="_Ctrl_52" localSheetId="15">Gemeinschaft!#REF!</definedName>
    <definedName name="_Ctrl_52" localSheetId="12">Gesundheit!$K$10</definedName>
    <definedName name="_Ctrl_52" localSheetId="16">'Positive Effekte '!#REF!</definedName>
    <definedName name="_Ctrl_52" localSheetId="18">#REF!</definedName>
    <definedName name="_Ctrl_52">Ökosysteme!$K$9</definedName>
    <definedName name="_Ctrl_526">#REF!</definedName>
    <definedName name="_Ctrl_53" localSheetId="20">#REF!</definedName>
    <definedName name="_Ctrl_53" localSheetId="13">Arbeitsbedingungen!#REF!</definedName>
    <definedName name="_Ctrl_53" localSheetId="14">Diversität!$D$13</definedName>
    <definedName name="_Ctrl_53" localSheetId="17">'ESG Bewertung'!#REF!</definedName>
    <definedName name="_Ctrl_53" localSheetId="19">#REF!</definedName>
    <definedName name="_Ctrl_53" localSheetId="11">Gehälter!$D$12</definedName>
    <definedName name="_Ctrl_53" localSheetId="15">Gemeinschaft!#REF!</definedName>
    <definedName name="_Ctrl_53" localSheetId="12">Gesundheit!$D$11</definedName>
    <definedName name="_Ctrl_53" localSheetId="16">'Positive Effekte '!#REF!</definedName>
    <definedName name="_Ctrl_53" localSheetId="18">#REF!</definedName>
    <definedName name="_Ctrl_53">Ökosysteme!$D$10</definedName>
    <definedName name="_Ctrl_534">#REF!</definedName>
    <definedName name="_Ctrl_536">#REF!</definedName>
    <definedName name="_Ctrl_538">#REF!</definedName>
    <definedName name="_Ctrl_54" localSheetId="20">#REF!</definedName>
    <definedName name="_Ctrl_54" localSheetId="19">#REF!</definedName>
    <definedName name="_Ctrl_54" localSheetId="18">#REF!</definedName>
    <definedName name="_Ctrl_54">Verschwendung!$D$21</definedName>
    <definedName name="_Ctrl_540">#REF!</definedName>
    <definedName name="_Ctrl_541">#REF!</definedName>
    <definedName name="_Ctrl_542">#REF!</definedName>
    <definedName name="_Ctrl_543">#REF!</definedName>
    <definedName name="_Ctrl_544">#REF!</definedName>
    <definedName name="_Ctrl_55" localSheetId="20">#REF!</definedName>
    <definedName name="_Ctrl_55" localSheetId="1">#REF!</definedName>
    <definedName name="_Ctrl_55" localSheetId="6">#REF!</definedName>
    <definedName name="_Ctrl_55" localSheetId="17">Verschwendung!#REF!</definedName>
    <definedName name="_Ctrl_55" localSheetId="19">#REF!</definedName>
    <definedName name="_Ctrl_55" localSheetId="18">#REF!</definedName>
    <definedName name="_Ctrl_55" localSheetId="0">#REF!</definedName>
    <definedName name="_Ctrl_55">Verschwendung!#REF!</definedName>
    <definedName name="_Ctrl_555" localSheetId="6">#REF!</definedName>
    <definedName name="_Ctrl_555" localSheetId="16">#REF!</definedName>
    <definedName name="_Ctrl_555">#REF!</definedName>
    <definedName name="_Ctrl_56" localSheetId="20">#REF!</definedName>
    <definedName name="_Ctrl_56" localSheetId="19">#REF!</definedName>
    <definedName name="_Ctrl_56" localSheetId="18">#REF!</definedName>
    <definedName name="_Ctrl_56">Verschwendung!$D$10</definedName>
    <definedName name="_Ctrl_57" localSheetId="20">#REF!</definedName>
    <definedName name="_Ctrl_57" localSheetId="19">#REF!</definedName>
    <definedName name="_Ctrl_57" localSheetId="18">#REF!</definedName>
    <definedName name="_Ctrl_57" localSheetId="8">'TGH Emissionsminderung'!$D$9</definedName>
    <definedName name="_Ctrl_57">Wasser!$D$10</definedName>
    <definedName name="_Ctrl_58" localSheetId="20">#REF!</definedName>
    <definedName name="_Ctrl_58" localSheetId="19">#REF!</definedName>
    <definedName name="_Ctrl_58" localSheetId="16">Wasser!#REF!</definedName>
    <definedName name="_Ctrl_58" localSheetId="18">#REF!</definedName>
    <definedName name="_Ctrl_58" localSheetId="8">'TGH Emissionsminderung'!#REF!</definedName>
    <definedName name="_Ctrl_58">Wasser!#REF!</definedName>
    <definedName name="_Ctrl_582" localSheetId="6">Beschaffung!#REF!</definedName>
    <definedName name="_Ctrl_582" localSheetId="16">#REF!</definedName>
    <definedName name="_Ctrl_582">#REF!</definedName>
    <definedName name="_Ctrl_583" localSheetId="6">Beschaffung!#REF!</definedName>
    <definedName name="_Ctrl_583" localSheetId="16">#REF!</definedName>
    <definedName name="_Ctrl_583">#REF!</definedName>
    <definedName name="_Ctrl_584" localSheetId="6">Beschaffung!#REF!</definedName>
    <definedName name="_Ctrl_584" localSheetId="16">#REF!</definedName>
    <definedName name="_Ctrl_584">#REF!</definedName>
    <definedName name="_Ctrl_585" localSheetId="6">Beschaffung!#REF!</definedName>
    <definedName name="_Ctrl_585" localSheetId="16">#REF!</definedName>
    <definedName name="_Ctrl_585">#REF!</definedName>
    <definedName name="_Ctrl_586" localSheetId="6">Beschaffung!#REF!</definedName>
    <definedName name="_Ctrl_586" localSheetId="16">#REF!</definedName>
    <definedName name="_Ctrl_586">#REF!</definedName>
    <definedName name="_Ctrl_587" localSheetId="6">Beschaffung!#REF!</definedName>
    <definedName name="_Ctrl_587" localSheetId="16">#REF!</definedName>
    <definedName name="_Ctrl_587">#REF!</definedName>
    <definedName name="_Ctrl_588" localSheetId="6">Beschaffung!#REF!</definedName>
    <definedName name="_Ctrl_588" localSheetId="16">#REF!</definedName>
    <definedName name="_Ctrl_588">#REF!</definedName>
    <definedName name="_Ctrl_589" localSheetId="6">Beschaffung!#REF!</definedName>
    <definedName name="_Ctrl_589" localSheetId="16">#REF!</definedName>
    <definedName name="_Ctrl_589">#REF!</definedName>
    <definedName name="_Ctrl_59" localSheetId="20">#REF!</definedName>
    <definedName name="_Ctrl_59" localSheetId="6">[1]Water!#REF!</definedName>
    <definedName name="_Ctrl_59" localSheetId="17">Wasser!#REF!</definedName>
    <definedName name="_Ctrl_59" localSheetId="19">#REF!</definedName>
    <definedName name="_Ctrl_59" localSheetId="16">Wasser!#REF!</definedName>
    <definedName name="_Ctrl_59" localSheetId="18">#REF!</definedName>
    <definedName name="_Ctrl_59" localSheetId="8">'TGH Emissionsminderung'!#REF!</definedName>
    <definedName name="_Ctrl_59">Wasser!#REF!</definedName>
    <definedName name="_Ctrl_590" localSheetId="6">Beschaffung!#REF!</definedName>
    <definedName name="_Ctrl_590" localSheetId="16">#REF!</definedName>
    <definedName name="_Ctrl_590">#REF!</definedName>
    <definedName name="_Ctrl_591" localSheetId="6">Beschaffung!#REF!</definedName>
    <definedName name="_Ctrl_591" localSheetId="16">#REF!</definedName>
    <definedName name="_Ctrl_591">#REF!</definedName>
    <definedName name="_Ctrl_6" localSheetId="20">#REF!</definedName>
    <definedName name="_Ctrl_6" localSheetId="1">#REF!</definedName>
    <definedName name="_Ctrl_6" localSheetId="6">#REF!</definedName>
    <definedName name="_Ctrl_6" localSheetId="19">#REF!</definedName>
    <definedName name="_Ctrl_6" localSheetId="3">#REF!</definedName>
    <definedName name="_Ctrl_6" localSheetId="16">#REF!</definedName>
    <definedName name="_Ctrl_6" localSheetId="18">#REF!</definedName>
    <definedName name="_Ctrl_6" localSheetId="0">#REF!</definedName>
    <definedName name="_Ctrl_6">#REF!</definedName>
    <definedName name="_Ctrl_60" localSheetId="20">#REF!</definedName>
    <definedName name="_Ctrl_60" localSheetId="1">#REF!</definedName>
    <definedName name="_Ctrl_60" localSheetId="6">Beschaffung!#REF!</definedName>
    <definedName name="_Ctrl_60" localSheetId="17">#REF!</definedName>
    <definedName name="_Ctrl_60" localSheetId="19">#REF!</definedName>
    <definedName name="_Ctrl_60" localSheetId="3">#REF!</definedName>
    <definedName name="_Ctrl_60" localSheetId="16">#REF!</definedName>
    <definedName name="_Ctrl_60" localSheetId="18">#REF!</definedName>
    <definedName name="_Ctrl_60" localSheetId="0">#REF!</definedName>
    <definedName name="_Ctrl_60">#REF!</definedName>
    <definedName name="_Ctrl_61" localSheetId="20">#REF!</definedName>
    <definedName name="_Ctrl_61" localSheetId="1">#REF!</definedName>
    <definedName name="_Ctrl_61" localSheetId="6">#REF!</definedName>
    <definedName name="_Ctrl_61" localSheetId="19">#REF!</definedName>
    <definedName name="_Ctrl_61" localSheetId="3">#REF!</definedName>
    <definedName name="_Ctrl_61" localSheetId="16">#REF!</definedName>
    <definedName name="_Ctrl_61" localSheetId="18">#REF!</definedName>
    <definedName name="_Ctrl_61" localSheetId="0">#REF!</definedName>
    <definedName name="_Ctrl_61">#REF!</definedName>
    <definedName name="_Ctrl_62" localSheetId="20">#REF!</definedName>
    <definedName name="_Ctrl_62" localSheetId="1">#REF!</definedName>
    <definedName name="_Ctrl_62" localSheetId="6">Beschaffung!#REF!</definedName>
    <definedName name="_Ctrl_62" localSheetId="17">#REF!</definedName>
    <definedName name="_Ctrl_62" localSheetId="19">#REF!</definedName>
    <definedName name="_Ctrl_62" localSheetId="3">#REF!</definedName>
    <definedName name="_Ctrl_62" localSheetId="16">#REF!</definedName>
    <definedName name="_Ctrl_62" localSheetId="18">#REF!</definedName>
    <definedName name="_Ctrl_62" localSheetId="0">#REF!</definedName>
    <definedName name="_Ctrl_62">#REF!</definedName>
    <definedName name="_Ctrl_63" localSheetId="20">#REF!</definedName>
    <definedName name="_Ctrl_63" localSheetId="1">#REF!</definedName>
    <definedName name="_Ctrl_63" localSheetId="6">#REF!</definedName>
    <definedName name="_Ctrl_63" localSheetId="19">#REF!</definedName>
    <definedName name="_Ctrl_63" localSheetId="3">#REF!</definedName>
    <definedName name="_Ctrl_63" localSheetId="16">#REF!</definedName>
    <definedName name="_Ctrl_63" localSheetId="18">#REF!</definedName>
    <definedName name="_Ctrl_63" localSheetId="0">#REF!</definedName>
    <definedName name="_Ctrl_63">#REF!</definedName>
    <definedName name="_Ctrl_64" localSheetId="20">#REF!</definedName>
    <definedName name="_Ctrl_64" localSheetId="1">#REF!</definedName>
    <definedName name="_Ctrl_64" localSheetId="6">[1]Governance!#REF!</definedName>
    <definedName name="_Ctrl_64" localSheetId="17">#REF!</definedName>
    <definedName name="_Ctrl_64" localSheetId="19">#REF!</definedName>
    <definedName name="_Ctrl_64" localSheetId="3">Geschäftsordnung!#REF!</definedName>
    <definedName name="_Ctrl_64" localSheetId="16">#REF!</definedName>
    <definedName name="_Ctrl_64" localSheetId="18">#REF!</definedName>
    <definedName name="_Ctrl_64" localSheetId="0">#REF!</definedName>
    <definedName name="_Ctrl_64">#REF!</definedName>
    <definedName name="_Ctrl_65" localSheetId="20">#REF!</definedName>
    <definedName name="_Ctrl_65" localSheetId="1">#REF!</definedName>
    <definedName name="_Ctrl_65" localSheetId="6">[1]Governance!#REF!</definedName>
    <definedName name="_Ctrl_65" localSheetId="17">#REF!</definedName>
    <definedName name="_Ctrl_65" localSheetId="19">#REF!</definedName>
    <definedName name="_Ctrl_65" localSheetId="3">Geschäftsordnung!#REF!</definedName>
    <definedName name="_Ctrl_65" localSheetId="16">#REF!</definedName>
    <definedName name="_Ctrl_65" localSheetId="18">#REF!</definedName>
    <definedName name="_Ctrl_65" localSheetId="0">#REF!</definedName>
    <definedName name="_Ctrl_65">#REF!</definedName>
    <definedName name="_Ctrl_66" localSheetId="20">#REF!</definedName>
    <definedName name="_Ctrl_66" localSheetId="1">#REF!</definedName>
    <definedName name="_Ctrl_66" localSheetId="6">[1]Governance!#REF!</definedName>
    <definedName name="_Ctrl_66" localSheetId="17">#REF!</definedName>
    <definedName name="_Ctrl_66" localSheetId="19">#REF!</definedName>
    <definedName name="_Ctrl_66" localSheetId="3">Geschäftsordnung!#REF!</definedName>
    <definedName name="_Ctrl_66" localSheetId="16">#REF!</definedName>
    <definedName name="_Ctrl_66" localSheetId="18">#REF!</definedName>
    <definedName name="_Ctrl_66" localSheetId="0">#REF!</definedName>
    <definedName name="_Ctrl_66">#REF!</definedName>
    <definedName name="_Ctrl_67" localSheetId="20">#REF!</definedName>
    <definedName name="_Ctrl_67" localSheetId="19">#REF!</definedName>
    <definedName name="_Ctrl_67" localSheetId="18">#REF!</definedName>
    <definedName name="_Ctrl_67">'THG Emissionen'!$D$11</definedName>
    <definedName name="_Ctrl_68" localSheetId="20">#REF!</definedName>
    <definedName name="_Ctrl_68" localSheetId="1">#REF!</definedName>
    <definedName name="_Ctrl_68" localSheetId="6">#REF!</definedName>
    <definedName name="_Ctrl_68" localSheetId="17">'THG Emissionen'!#REF!</definedName>
    <definedName name="_Ctrl_68" localSheetId="19">#REF!</definedName>
    <definedName name="_Ctrl_68" localSheetId="18">#REF!</definedName>
    <definedName name="_Ctrl_68" localSheetId="0">#REF!</definedName>
    <definedName name="_Ctrl_68">'THG Emissionen'!#REF!</definedName>
    <definedName name="_Ctrl_69" localSheetId="20">#REF!</definedName>
    <definedName name="_Ctrl_69" localSheetId="1">#REF!</definedName>
    <definedName name="_Ctrl_69" localSheetId="13">Arbeitsbedingungen!#REF!</definedName>
    <definedName name="_Ctrl_69" localSheetId="6">#REF!</definedName>
    <definedName name="_Ctrl_69" localSheetId="14">Diversität!#REF!</definedName>
    <definedName name="_Ctrl_69" localSheetId="17">'ESG Bewertung'!#REF!</definedName>
    <definedName name="_Ctrl_69" localSheetId="19">#REF!</definedName>
    <definedName name="_Ctrl_69" localSheetId="11">Gehälter!#REF!</definedName>
    <definedName name="_Ctrl_69" localSheetId="15">Gemeinschaft!#REF!</definedName>
    <definedName name="_Ctrl_69" localSheetId="12">Gesundheit!#REF!</definedName>
    <definedName name="_Ctrl_69" localSheetId="16">'Positive Effekte '!#REF!</definedName>
    <definedName name="_Ctrl_69" localSheetId="18">#REF!</definedName>
    <definedName name="_Ctrl_69" localSheetId="0">#REF!</definedName>
    <definedName name="_Ctrl_69">Ökosysteme!#REF!</definedName>
    <definedName name="_Ctrl_7" localSheetId="20">#REF!</definedName>
    <definedName name="_Ctrl_7" localSheetId="1">#REF!</definedName>
    <definedName name="_Ctrl_7" localSheetId="13">Arbeitsbedingungen!#REF!</definedName>
    <definedName name="_Ctrl_7" localSheetId="6">#REF!</definedName>
    <definedName name="_Ctrl_7" localSheetId="14">Diversität!#REF!</definedName>
    <definedName name="_Ctrl_7" localSheetId="4">Energie!#REF!</definedName>
    <definedName name="_Ctrl_7" localSheetId="17">'ESG Bewertung'!#REF!</definedName>
    <definedName name="_Ctrl_7" localSheetId="19">#REF!</definedName>
    <definedName name="_Ctrl_7" localSheetId="11">Gehälter!#REF!</definedName>
    <definedName name="_Ctrl_7" localSheetId="15">Gemeinschaft!#REF!</definedName>
    <definedName name="_Ctrl_7" localSheetId="3">Geschäftsordnung!$J$5</definedName>
    <definedName name="_Ctrl_7" localSheetId="12">Gesundheit!#REF!</definedName>
    <definedName name="_Ctrl_7" localSheetId="10">Ökosysteme!#REF!</definedName>
    <definedName name="_Ctrl_7" localSheetId="16">'Positive Effekte '!#REF!</definedName>
    <definedName name="_Ctrl_7" localSheetId="18">#REF!</definedName>
    <definedName name="_Ctrl_7" localSheetId="8">'TGH Emissionsminderung'!#REF!</definedName>
    <definedName name="_Ctrl_7" localSheetId="7">'THG Emissionen'!#REF!</definedName>
    <definedName name="_Ctrl_7" localSheetId="0">#REF!</definedName>
    <definedName name="_Ctrl_7" localSheetId="9">Verschwendung!#REF!</definedName>
    <definedName name="_Ctrl_7" localSheetId="5">Wasser!#REF!</definedName>
    <definedName name="_Ctrl_7">#REF!</definedName>
    <definedName name="_Ctrl_70" localSheetId="20">#REF!</definedName>
    <definedName name="_Ctrl_70" localSheetId="1">#REF!</definedName>
    <definedName name="_Ctrl_70" localSheetId="13">Arbeitsbedingungen!#REF!</definedName>
    <definedName name="_Ctrl_70" localSheetId="6">#REF!</definedName>
    <definedName name="_Ctrl_70" localSheetId="14">Diversität!#REF!</definedName>
    <definedName name="_Ctrl_70" localSheetId="17">'ESG Bewertung'!#REF!</definedName>
    <definedName name="_Ctrl_70" localSheetId="19">#REF!</definedName>
    <definedName name="_Ctrl_70" localSheetId="11">Gehälter!#REF!</definedName>
    <definedName name="_Ctrl_70" localSheetId="15">Gemeinschaft!#REF!</definedName>
    <definedName name="_Ctrl_70" localSheetId="12">Gesundheit!#REF!</definedName>
    <definedName name="_Ctrl_70" localSheetId="16">'Positive Effekte '!#REF!</definedName>
    <definedName name="_Ctrl_70" localSheetId="18">#REF!</definedName>
    <definedName name="_Ctrl_70" localSheetId="0">#REF!</definedName>
    <definedName name="_Ctrl_70">Ökosysteme!#REF!</definedName>
    <definedName name="_Ctrl_703">#REF!</definedName>
    <definedName name="_Ctrl_704">#REF!</definedName>
    <definedName name="_Ctrl_705">#REF!</definedName>
    <definedName name="_Ctrl_706">#REF!</definedName>
    <definedName name="_Ctrl_707">#REF!</definedName>
    <definedName name="_Ctrl_708">#REF!</definedName>
    <definedName name="_Ctrl_709">#REF!</definedName>
    <definedName name="_Ctrl_71" localSheetId="20">#REF!</definedName>
    <definedName name="_Ctrl_71" localSheetId="19">#REF!</definedName>
    <definedName name="_Ctrl_71" localSheetId="18">#REF!</definedName>
    <definedName name="_Ctrl_71">'TGH Emissionsminderung'!$D$9</definedName>
    <definedName name="_Ctrl_712">#REF!</definedName>
    <definedName name="_Ctrl_713">#REF!</definedName>
    <definedName name="_Ctrl_714">#REF!</definedName>
    <definedName name="_Ctrl_715">#REF!</definedName>
    <definedName name="_Ctrl_716">#REF!</definedName>
    <definedName name="_Ctrl_718">#REF!</definedName>
    <definedName name="_Ctrl_719">#REF!</definedName>
    <definedName name="_Ctrl_72" localSheetId="20">#REF!</definedName>
    <definedName name="_Ctrl_72" localSheetId="19">#REF!</definedName>
    <definedName name="_Ctrl_72" localSheetId="18">#REF!</definedName>
    <definedName name="_Ctrl_72">Wasser!$C$6</definedName>
    <definedName name="_Ctrl_720">#REF!</definedName>
    <definedName name="_Ctrl_721">#REF!</definedName>
    <definedName name="_Ctrl_722">#REF!</definedName>
    <definedName name="_Ctrl_723">#REF!</definedName>
    <definedName name="_Ctrl_724">#REF!</definedName>
    <definedName name="_Ctrl_725">#REF!</definedName>
    <definedName name="_Ctrl_726">#REF!</definedName>
    <definedName name="_Ctrl_727">#REF!</definedName>
    <definedName name="_Ctrl_729">#REF!</definedName>
    <definedName name="_Ctrl_73" localSheetId="20">#REF!</definedName>
    <definedName name="_Ctrl_73" localSheetId="19">#REF!</definedName>
    <definedName name="_Ctrl_73" localSheetId="18">#REF!</definedName>
    <definedName name="_Ctrl_73">Wasser!$C$7</definedName>
    <definedName name="_Ctrl_730">#REF!</definedName>
    <definedName name="_Ctrl_731">#REF!</definedName>
    <definedName name="_Ctrl_732">#REF!</definedName>
    <definedName name="_Ctrl_733">#REF!</definedName>
    <definedName name="_Ctrl_734">#REF!</definedName>
    <definedName name="_Ctrl_735">#REF!</definedName>
    <definedName name="_Ctrl_736">#REF!</definedName>
    <definedName name="_Ctrl_737">#REF!</definedName>
    <definedName name="_Ctrl_738">#REF!</definedName>
    <definedName name="_Ctrl_74" localSheetId="20">#REF!</definedName>
    <definedName name="_Ctrl_74" localSheetId="19">#REF!</definedName>
    <definedName name="_Ctrl_74" localSheetId="18">#REF!</definedName>
    <definedName name="_Ctrl_74">Wasser!$C$11</definedName>
    <definedName name="_Ctrl_741">#REF!</definedName>
    <definedName name="_Ctrl_743">#REF!</definedName>
    <definedName name="_Ctrl_748">#REF!</definedName>
    <definedName name="_Ctrl_749">#REF!</definedName>
    <definedName name="_Ctrl_75" localSheetId="20">#REF!</definedName>
    <definedName name="_Ctrl_75" localSheetId="19">#REF!</definedName>
    <definedName name="_Ctrl_75" localSheetId="18">#REF!</definedName>
    <definedName name="_Ctrl_75">Wasser!$C$12</definedName>
    <definedName name="_Ctrl_750">#REF!</definedName>
    <definedName name="_Ctrl_751">#REF!</definedName>
    <definedName name="_Ctrl_753">#REF!</definedName>
    <definedName name="_Ctrl_754">#REF!</definedName>
    <definedName name="_Ctrl_755">#REF!</definedName>
    <definedName name="_Ctrl_756">#REF!</definedName>
    <definedName name="_Ctrl_757">#REF!</definedName>
    <definedName name="_Ctrl_758">#REF!</definedName>
    <definedName name="_Ctrl_759">#REF!</definedName>
    <definedName name="_Ctrl_76" localSheetId="20">#REF!</definedName>
    <definedName name="_Ctrl_76" localSheetId="19">#REF!</definedName>
    <definedName name="_Ctrl_76" localSheetId="18">#REF!</definedName>
    <definedName name="_Ctrl_76">Wasser!$C$13</definedName>
    <definedName name="_Ctrl_761">#REF!</definedName>
    <definedName name="_Ctrl_762">#REF!</definedName>
    <definedName name="_Ctrl_763">#REF!</definedName>
    <definedName name="_Ctrl_764">#REF!</definedName>
    <definedName name="_Ctrl_766" localSheetId="1">Anleitung!#REF!</definedName>
    <definedName name="_Ctrl_766" localSheetId="6">[1]overview!#REF!</definedName>
    <definedName name="_Ctrl_766" localSheetId="17">Übersicht!#REF!</definedName>
    <definedName name="_Ctrl_766">Übersicht!#REF!</definedName>
    <definedName name="_Ctrl_767" localSheetId="1">Anleitung!#REF!</definedName>
    <definedName name="_Ctrl_767" localSheetId="6">[1]overview!#REF!</definedName>
    <definedName name="_Ctrl_767" localSheetId="17">Übersicht!#REF!</definedName>
    <definedName name="_Ctrl_767">Übersicht!#REF!</definedName>
    <definedName name="_Ctrl_768" localSheetId="6">#REF!</definedName>
    <definedName name="_Ctrl_768" localSheetId="16">#REF!</definedName>
    <definedName name="_Ctrl_768">#REF!</definedName>
    <definedName name="_Ctrl_769" localSheetId="6">#REF!</definedName>
    <definedName name="_Ctrl_769" localSheetId="16">#REF!</definedName>
    <definedName name="_Ctrl_769">#REF!</definedName>
    <definedName name="_Ctrl_77" localSheetId="20">#REF!</definedName>
    <definedName name="_Ctrl_77" localSheetId="19">#REF!</definedName>
    <definedName name="_Ctrl_77" localSheetId="16">Wasser!#REF!</definedName>
    <definedName name="_Ctrl_77" localSheetId="18">#REF!</definedName>
    <definedName name="_Ctrl_77">Wasser!#REF!</definedName>
    <definedName name="_Ctrl_770" localSheetId="6">#REF!</definedName>
    <definedName name="_Ctrl_770" localSheetId="16">#REF!</definedName>
    <definedName name="_Ctrl_770">#REF!</definedName>
    <definedName name="_Ctrl_771" localSheetId="6">#REF!</definedName>
    <definedName name="_Ctrl_771" localSheetId="16">#REF!</definedName>
    <definedName name="_Ctrl_771">#REF!</definedName>
    <definedName name="_Ctrl_772" localSheetId="6">#REF!</definedName>
    <definedName name="_Ctrl_772" localSheetId="16">#REF!</definedName>
    <definedName name="_Ctrl_772">#REF!</definedName>
    <definedName name="_Ctrl_773" localSheetId="6">#REF!</definedName>
    <definedName name="_Ctrl_773" localSheetId="16">#REF!</definedName>
    <definedName name="_Ctrl_773">#REF!</definedName>
    <definedName name="_Ctrl_774" localSheetId="6">#REF!</definedName>
    <definedName name="_Ctrl_774" localSheetId="16">#REF!</definedName>
    <definedName name="_Ctrl_774">#REF!</definedName>
    <definedName name="_Ctrl_775" localSheetId="6">#REF!</definedName>
    <definedName name="_Ctrl_775" localSheetId="16">#REF!</definedName>
    <definedName name="_Ctrl_775">#REF!</definedName>
    <definedName name="_Ctrl_776" localSheetId="6">#REF!</definedName>
    <definedName name="_Ctrl_776" localSheetId="16">#REF!</definedName>
    <definedName name="_Ctrl_776">#REF!</definedName>
    <definedName name="_Ctrl_777" localSheetId="6">#REF!</definedName>
    <definedName name="_Ctrl_777" localSheetId="16">#REF!</definedName>
    <definedName name="_Ctrl_777">#REF!</definedName>
    <definedName name="_Ctrl_778" localSheetId="6">#REF!</definedName>
    <definedName name="_Ctrl_778" localSheetId="16">#REF!</definedName>
    <definedName name="_Ctrl_778">#REF!</definedName>
    <definedName name="_Ctrl_779" localSheetId="6">#REF!</definedName>
    <definedName name="_Ctrl_779" localSheetId="16">#REF!</definedName>
    <definedName name="_Ctrl_779">#REF!</definedName>
    <definedName name="_Ctrl_78" localSheetId="20">#REF!</definedName>
    <definedName name="_Ctrl_78" localSheetId="19">#REF!</definedName>
    <definedName name="_Ctrl_78" localSheetId="16">Wasser!#REF!</definedName>
    <definedName name="_Ctrl_78" localSheetId="18">#REF!</definedName>
    <definedName name="_Ctrl_78">Wasser!#REF!</definedName>
    <definedName name="_Ctrl_780" localSheetId="6">#REF!</definedName>
    <definedName name="_Ctrl_780" localSheetId="16">#REF!</definedName>
    <definedName name="_Ctrl_780">#REF!</definedName>
    <definedName name="_Ctrl_781" localSheetId="6">#REF!</definedName>
    <definedName name="_Ctrl_781" localSheetId="16">#REF!</definedName>
    <definedName name="_Ctrl_781">#REF!</definedName>
    <definedName name="_Ctrl_782" localSheetId="6">#REF!</definedName>
    <definedName name="_Ctrl_782" localSheetId="16">#REF!</definedName>
    <definedName name="_Ctrl_782">#REF!</definedName>
    <definedName name="_Ctrl_783" localSheetId="6">#REF!</definedName>
    <definedName name="_Ctrl_783" localSheetId="16">#REF!</definedName>
    <definedName name="_Ctrl_783">#REF!</definedName>
    <definedName name="_Ctrl_784" localSheetId="6">#REF!</definedName>
    <definedName name="_Ctrl_784" localSheetId="16">#REF!</definedName>
    <definedName name="_Ctrl_784">#REF!</definedName>
    <definedName name="_Ctrl_785" localSheetId="6">#REF!</definedName>
    <definedName name="_Ctrl_785" localSheetId="16">#REF!</definedName>
    <definedName name="_Ctrl_785">#REF!</definedName>
    <definedName name="_Ctrl_786">#REF!</definedName>
    <definedName name="_Ctrl_787">#REF!</definedName>
    <definedName name="_Ctrl_788">#REF!</definedName>
    <definedName name="_Ctrl_789">#REF!</definedName>
    <definedName name="_Ctrl_79" localSheetId="20">#REF!</definedName>
    <definedName name="_Ctrl_79" localSheetId="19">#REF!</definedName>
    <definedName name="_Ctrl_79" localSheetId="16">Wasser!#REF!</definedName>
    <definedName name="_Ctrl_79" localSheetId="18">#REF!</definedName>
    <definedName name="_Ctrl_79">Wasser!#REF!</definedName>
    <definedName name="_Ctrl_790">#REF!</definedName>
    <definedName name="_Ctrl_791">#REF!</definedName>
    <definedName name="_Ctrl_792">#REF!</definedName>
    <definedName name="_Ctrl_793">#REF!</definedName>
    <definedName name="_Ctrl_794">#REF!</definedName>
    <definedName name="_Ctrl_795">#REF!</definedName>
    <definedName name="_Ctrl_796">#REF!</definedName>
    <definedName name="_Ctrl_797">#REF!</definedName>
    <definedName name="_Ctrl_798">#REF!</definedName>
    <definedName name="_Ctrl_799">#REF!</definedName>
    <definedName name="_Ctrl_8" localSheetId="20">#REF!</definedName>
    <definedName name="_Ctrl_8" localSheetId="1">#REF!</definedName>
    <definedName name="_Ctrl_8" localSheetId="13">Arbeitsbedingungen!#REF!</definedName>
    <definedName name="_Ctrl_8" localSheetId="6">#REF!</definedName>
    <definedName name="_Ctrl_8" localSheetId="14">Diversität!#REF!</definedName>
    <definedName name="_Ctrl_8" localSheetId="4">Energie!#REF!</definedName>
    <definedName name="_Ctrl_8" localSheetId="17">'ESG Bewertung'!#REF!</definedName>
    <definedName name="_Ctrl_8" localSheetId="19">#REF!</definedName>
    <definedName name="_Ctrl_8" localSheetId="11">Gehälter!#REF!</definedName>
    <definedName name="_Ctrl_8" localSheetId="15">Gemeinschaft!#REF!</definedName>
    <definedName name="_Ctrl_8" localSheetId="3">Geschäftsordnung!#REF!</definedName>
    <definedName name="_Ctrl_8" localSheetId="12">Gesundheit!#REF!</definedName>
    <definedName name="_Ctrl_8" localSheetId="10">Ökosysteme!#REF!</definedName>
    <definedName name="_Ctrl_8" localSheetId="16">'Positive Effekte '!#REF!</definedName>
    <definedName name="_Ctrl_8" localSheetId="18">#REF!</definedName>
    <definedName name="_Ctrl_8" localSheetId="8">'TGH Emissionsminderung'!#REF!</definedName>
    <definedName name="_Ctrl_8" localSheetId="7">'THG Emissionen'!#REF!</definedName>
    <definedName name="_Ctrl_8" localSheetId="0">#REF!</definedName>
    <definedName name="_Ctrl_8" localSheetId="9">Verschwendung!#REF!</definedName>
    <definedName name="_Ctrl_8" localSheetId="5">Wasser!#REF!</definedName>
    <definedName name="_Ctrl_8">#REF!</definedName>
    <definedName name="_Ctrl_80" localSheetId="20">#REF!</definedName>
    <definedName name="_Ctrl_80" localSheetId="6">[1]Water!#REF!</definedName>
    <definedName name="_Ctrl_80" localSheetId="19">#REF!</definedName>
    <definedName name="_Ctrl_80" localSheetId="16">Wasser!#REF!</definedName>
    <definedName name="_Ctrl_80" localSheetId="18">#REF!</definedName>
    <definedName name="_Ctrl_80">Wasser!#REF!</definedName>
    <definedName name="_Ctrl_800">#REF!</definedName>
    <definedName name="_Ctrl_801">#REF!</definedName>
    <definedName name="_Ctrl_802">#REF!</definedName>
    <definedName name="_Ctrl_804">#REF!</definedName>
    <definedName name="_Ctrl_805">#REF!</definedName>
    <definedName name="_Ctrl_807">#REF!</definedName>
    <definedName name="_Ctrl_809">#REF!</definedName>
    <definedName name="_Ctrl_81" localSheetId="20">#REF!</definedName>
    <definedName name="_Ctrl_81" localSheetId="19">#REF!</definedName>
    <definedName name="_Ctrl_81" localSheetId="16">Wasser!#REF!</definedName>
    <definedName name="_Ctrl_81" localSheetId="18">#REF!</definedName>
    <definedName name="_Ctrl_81">Wasser!#REF!</definedName>
    <definedName name="_Ctrl_816">#REF!</definedName>
    <definedName name="_Ctrl_817">#REF!</definedName>
    <definedName name="_Ctrl_818">#REF!</definedName>
    <definedName name="_Ctrl_819">#REF!</definedName>
    <definedName name="_Ctrl_82" localSheetId="20">#REF!</definedName>
    <definedName name="_Ctrl_82" localSheetId="19">#REF!</definedName>
    <definedName name="_Ctrl_82" localSheetId="16">Wasser!#REF!</definedName>
    <definedName name="_Ctrl_82" localSheetId="18">#REF!</definedName>
    <definedName name="_Ctrl_82">Wasser!#REF!</definedName>
    <definedName name="_Ctrl_820">#REF!</definedName>
    <definedName name="_Ctrl_821">#REF!</definedName>
    <definedName name="_Ctrl_822">#REF!</definedName>
    <definedName name="_Ctrl_823">#REF!</definedName>
    <definedName name="_Ctrl_824">#REF!</definedName>
    <definedName name="_Ctrl_825">#REF!</definedName>
    <definedName name="_Ctrl_826">#REF!</definedName>
    <definedName name="_Ctrl_827">#REF!</definedName>
    <definedName name="_Ctrl_828">#REF!</definedName>
    <definedName name="_Ctrl_829">#REF!</definedName>
    <definedName name="_Ctrl_83" localSheetId="20">#REF!</definedName>
    <definedName name="_Ctrl_83" localSheetId="19">#REF!</definedName>
    <definedName name="_Ctrl_83" localSheetId="16">Wasser!#REF!</definedName>
    <definedName name="_Ctrl_83" localSheetId="18">#REF!</definedName>
    <definedName name="_Ctrl_83">Wasser!#REF!</definedName>
    <definedName name="_Ctrl_830">#REF!</definedName>
    <definedName name="_Ctrl_831">#REF!</definedName>
    <definedName name="_Ctrl_832">#REF!</definedName>
    <definedName name="_Ctrl_833">#REF!</definedName>
    <definedName name="_Ctrl_834">#REF!</definedName>
    <definedName name="_Ctrl_835">#REF!</definedName>
    <definedName name="_Ctrl_836">#REF!</definedName>
    <definedName name="_Ctrl_837">#REF!</definedName>
    <definedName name="_Ctrl_838">#REF!</definedName>
    <definedName name="_Ctrl_839">#REF!</definedName>
    <definedName name="_Ctrl_84" localSheetId="20">#REF!</definedName>
    <definedName name="_Ctrl_84" localSheetId="6">[1]Water!#REF!</definedName>
    <definedName name="_Ctrl_84" localSheetId="17">Wasser!#REF!</definedName>
    <definedName name="_Ctrl_84" localSheetId="19">#REF!</definedName>
    <definedName name="_Ctrl_84" localSheetId="16">Wasser!#REF!</definedName>
    <definedName name="_Ctrl_84" localSheetId="18">#REF!</definedName>
    <definedName name="_Ctrl_84">Wasser!#REF!</definedName>
    <definedName name="_Ctrl_841">#REF!</definedName>
    <definedName name="_Ctrl_843">#REF!</definedName>
    <definedName name="_Ctrl_844">#REF!</definedName>
    <definedName name="_Ctrl_845">#REF!</definedName>
    <definedName name="_Ctrl_846">#REF!</definedName>
    <definedName name="_Ctrl_847">#REF!</definedName>
    <definedName name="_Ctrl_848">#REF!</definedName>
    <definedName name="_Ctrl_849">#REF!</definedName>
    <definedName name="_Ctrl_85" localSheetId="20">#REF!</definedName>
    <definedName name="_Ctrl_85" localSheetId="6">[1]Water!#REF!</definedName>
    <definedName name="_Ctrl_85" localSheetId="17">Wasser!#REF!</definedName>
    <definedName name="_Ctrl_85" localSheetId="19">#REF!</definedName>
    <definedName name="_Ctrl_85" localSheetId="16">Wasser!#REF!</definedName>
    <definedName name="_Ctrl_85" localSheetId="18">#REF!</definedName>
    <definedName name="_Ctrl_85">Wasser!#REF!</definedName>
    <definedName name="_Ctrl_850">#REF!</definedName>
    <definedName name="_Ctrl_851">#REF!</definedName>
    <definedName name="_Ctrl_852">#REF!</definedName>
    <definedName name="_Ctrl_853">#REF!</definedName>
    <definedName name="_Ctrl_854">#REF!</definedName>
    <definedName name="_Ctrl_855">#REF!</definedName>
    <definedName name="_Ctrl_856">#REF!</definedName>
    <definedName name="_Ctrl_857">#REF!</definedName>
    <definedName name="_Ctrl_858">#REF!</definedName>
    <definedName name="_Ctrl_859">#REF!</definedName>
    <definedName name="_Ctrl_86" localSheetId="20">#REF!</definedName>
    <definedName name="_Ctrl_86" localSheetId="6">[1]Water!#REF!</definedName>
    <definedName name="_Ctrl_86" localSheetId="17">Wasser!#REF!</definedName>
    <definedName name="_Ctrl_86" localSheetId="19">#REF!</definedName>
    <definedName name="_Ctrl_86" localSheetId="16">Wasser!#REF!</definedName>
    <definedName name="_Ctrl_86" localSheetId="18">#REF!</definedName>
    <definedName name="_Ctrl_86">Wasser!#REF!</definedName>
    <definedName name="_Ctrl_860">#REF!</definedName>
    <definedName name="_Ctrl_861">#REF!</definedName>
    <definedName name="_Ctrl_862">#REF!</definedName>
    <definedName name="_Ctrl_863">#REF!</definedName>
    <definedName name="_Ctrl_864">#REF!</definedName>
    <definedName name="_Ctrl_865">#REF!</definedName>
    <definedName name="_Ctrl_866">#REF!</definedName>
    <definedName name="_Ctrl_867">#REF!</definedName>
    <definedName name="_Ctrl_868">#REF!</definedName>
    <definedName name="_Ctrl_869">#REF!</definedName>
    <definedName name="_Ctrl_87" localSheetId="20">#REF!</definedName>
    <definedName name="_Ctrl_87" localSheetId="6">[1]Water!#REF!</definedName>
    <definedName name="_Ctrl_87" localSheetId="17">Wasser!#REF!</definedName>
    <definedName name="_Ctrl_87" localSheetId="19">#REF!</definedName>
    <definedName name="_Ctrl_87" localSheetId="16">Wasser!#REF!</definedName>
    <definedName name="_Ctrl_87" localSheetId="18">#REF!</definedName>
    <definedName name="_Ctrl_87">Wasser!#REF!</definedName>
    <definedName name="_Ctrl_870">#REF!</definedName>
    <definedName name="_Ctrl_871">#REF!</definedName>
    <definedName name="_Ctrl_872">#REF!</definedName>
    <definedName name="_Ctrl_873">#REF!</definedName>
    <definedName name="_Ctrl_874">#REF!</definedName>
    <definedName name="_Ctrl_875">#REF!</definedName>
    <definedName name="_Ctrl_876">#REF!</definedName>
    <definedName name="_Ctrl_877">#REF!</definedName>
    <definedName name="_Ctrl_878">#REF!</definedName>
    <definedName name="_Ctrl_879">#REF!</definedName>
    <definedName name="_Ctrl_88" localSheetId="20">#REF!</definedName>
    <definedName name="_Ctrl_88" localSheetId="6">[1]Water!#REF!</definedName>
    <definedName name="_Ctrl_88" localSheetId="17">Wasser!#REF!</definedName>
    <definedName name="_Ctrl_88" localSheetId="19">#REF!</definedName>
    <definedName name="_Ctrl_88" localSheetId="16">Wasser!#REF!</definedName>
    <definedName name="_Ctrl_88" localSheetId="18">#REF!</definedName>
    <definedName name="_Ctrl_88">Wasser!#REF!</definedName>
    <definedName name="_Ctrl_880">#REF!</definedName>
    <definedName name="_Ctrl_881">#REF!</definedName>
    <definedName name="_Ctrl_882">#REF!</definedName>
    <definedName name="_Ctrl_883">#REF!</definedName>
    <definedName name="_Ctrl_884">#REF!</definedName>
    <definedName name="_Ctrl_885">#REF!</definedName>
    <definedName name="_Ctrl_886">#REF!</definedName>
    <definedName name="_Ctrl_887">#REF!</definedName>
    <definedName name="_Ctrl_888">#REF!</definedName>
    <definedName name="_Ctrl_889">#REF!</definedName>
    <definedName name="_Ctrl_89" localSheetId="20">#REF!</definedName>
    <definedName name="_Ctrl_89" localSheetId="1">#REF!</definedName>
    <definedName name="_Ctrl_89" localSheetId="6">#REF!</definedName>
    <definedName name="_Ctrl_89" localSheetId="17">Wasser!#REF!</definedName>
    <definedName name="_Ctrl_89" localSheetId="19">#REF!</definedName>
    <definedName name="_Ctrl_89" localSheetId="18">#REF!</definedName>
    <definedName name="_Ctrl_89" localSheetId="0">#REF!</definedName>
    <definedName name="_Ctrl_89">Wasser!#REF!</definedName>
    <definedName name="_Ctrl_890">#REF!</definedName>
    <definedName name="_Ctrl_891">#REF!</definedName>
    <definedName name="_Ctrl_892">#REF!</definedName>
    <definedName name="_Ctrl_893">#REF!</definedName>
    <definedName name="_Ctrl_894">#REF!</definedName>
    <definedName name="_Ctrl_895">#REF!</definedName>
    <definedName name="_Ctrl_896">#REF!</definedName>
    <definedName name="_Ctrl_897">#REF!</definedName>
    <definedName name="_Ctrl_898">#REF!</definedName>
    <definedName name="_Ctrl_899">#REF!</definedName>
    <definedName name="_Ctrl_9" localSheetId="20">#REF!</definedName>
    <definedName name="_Ctrl_9" localSheetId="1">#REF!</definedName>
    <definedName name="_Ctrl_9" localSheetId="13">Arbeitsbedingungen!#REF!</definedName>
    <definedName name="_Ctrl_9" localSheetId="6">#REF!</definedName>
    <definedName name="_Ctrl_9" localSheetId="14">Diversität!#REF!</definedName>
    <definedName name="_Ctrl_9" localSheetId="4">Energie!#REF!</definedName>
    <definedName name="_Ctrl_9" localSheetId="17">'ESG Bewertung'!#REF!</definedName>
    <definedName name="_Ctrl_9" localSheetId="19">#REF!</definedName>
    <definedName name="_Ctrl_9" localSheetId="11">Gehälter!#REF!</definedName>
    <definedName name="_Ctrl_9" localSheetId="15">Gemeinschaft!#REF!</definedName>
    <definedName name="_Ctrl_9" localSheetId="3">Geschäftsordnung!$J$11</definedName>
    <definedName name="_Ctrl_9" localSheetId="12">Gesundheit!#REF!</definedName>
    <definedName name="_Ctrl_9" localSheetId="10">Ökosysteme!#REF!</definedName>
    <definedName name="_Ctrl_9" localSheetId="16">'Positive Effekte '!#REF!</definedName>
    <definedName name="_Ctrl_9" localSheetId="18">#REF!</definedName>
    <definedName name="_Ctrl_9" localSheetId="8">'TGH Emissionsminderung'!#REF!</definedName>
    <definedName name="_Ctrl_9" localSheetId="7">'THG Emissionen'!#REF!</definedName>
    <definedName name="_Ctrl_9" localSheetId="0">#REF!</definedName>
    <definedName name="_Ctrl_9" localSheetId="9">Verschwendung!#REF!</definedName>
    <definedName name="_Ctrl_9" localSheetId="5">Wasser!#REF!</definedName>
    <definedName name="_Ctrl_9">#REF!</definedName>
    <definedName name="_Ctrl_90" localSheetId="20">#REF!</definedName>
    <definedName name="_Ctrl_90" localSheetId="6">[1]Water!#REF!</definedName>
    <definedName name="_Ctrl_90" localSheetId="17">Wasser!#REF!</definedName>
    <definedName name="_Ctrl_90" localSheetId="19">#REF!</definedName>
    <definedName name="_Ctrl_90" localSheetId="16">Wasser!#REF!</definedName>
    <definedName name="_Ctrl_90" localSheetId="18">#REF!</definedName>
    <definedName name="_Ctrl_90">Wasser!#REF!</definedName>
    <definedName name="_Ctrl_900">#REF!</definedName>
    <definedName name="_Ctrl_901">#REF!</definedName>
    <definedName name="_Ctrl_902">#REF!</definedName>
    <definedName name="_Ctrl_903">#REF!</definedName>
    <definedName name="_Ctrl_904">#REF!</definedName>
    <definedName name="_Ctrl_905">#REF!</definedName>
    <definedName name="_Ctrl_906">#REF!</definedName>
    <definedName name="_Ctrl_91" localSheetId="20">#REF!</definedName>
    <definedName name="_Ctrl_91" localSheetId="1">#REF!</definedName>
    <definedName name="_Ctrl_91" localSheetId="6">#REF!</definedName>
    <definedName name="_Ctrl_91" localSheetId="19">#REF!</definedName>
    <definedName name="_Ctrl_91" localSheetId="3">#REF!</definedName>
    <definedName name="_Ctrl_91" localSheetId="16">#REF!</definedName>
    <definedName name="_Ctrl_91" localSheetId="18">#REF!</definedName>
    <definedName name="_Ctrl_91" localSheetId="0">#REF!</definedName>
    <definedName name="_Ctrl_91">#REF!</definedName>
    <definedName name="_Ctrl_915">#REF!</definedName>
    <definedName name="_Ctrl_916">#REF!</definedName>
    <definedName name="_Ctrl_917">#REF!</definedName>
    <definedName name="_Ctrl_918">#REF!</definedName>
    <definedName name="_Ctrl_919">#REF!</definedName>
    <definedName name="_Ctrl_92" localSheetId="20">#REF!</definedName>
    <definedName name="_Ctrl_92" localSheetId="1">#REF!</definedName>
    <definedName name="_Ctrl_92" localSheetId="6">#REF!</definedName>
    <definedName name="_Ctrl_92" localSheetId="19">#REF!</definedName>
    <definedName name="_Ctrl_92" localSheetId="3">#REF!</definedName>
    <definedName name="_Ctrl_92" localSheetId="16">#REF!</definedName>
    <definedName name="_Ctrl_92" localSheetId="18">#REF!</definedName>
    <definedName name="_Ctrl_92" localSheetId="0">#REF!</definedName>
    <definedName name="_Ctrl_92">#REF!</definedName>
    <definedName name="_Ctrl_920">#REF!</definedName>
    <definedName name="_Ctrl_921">#REF!</definedName>
    <definedName name="_Ctrl_924">#REF!</definedName>
    <definedName name="_Ctrl_925">#REF!</definedName>
    <definedName name="_Ctrl_926">#REF!</definedName>
    <definedName name="_Ctrl_927">#REF!</definedName>
    <definedName name="_Ctrl_928">#REF!</definedName>
    <definedName name="_Ctrl_929">#REF!</definedName>
    <definedName name="_Ctrl_93" localSheetId="20">#REF!</definedName>
    <definedName name="_Ctrl_93" localSheetId="1">#REF!</definedName>
    <definedName name="_Ctrl_93" localSheetId="6">#REF!</definedName>
    <definedName name="_Ctrl_93" localSheetId="19">#REF!</definedName>
    <definedName name="_Ctrl_93" localSheetId="3">#REF!</definedName>
    <definedName name="_Ctrl_93" localSheetId="16">#REF!</definedName>
    <definedName name="_Ctrl_93" localSheetId="18">#REF!</definedName>
    <definedName name="_Ctrl_93" localSheetId="0">#REF!</definedName>
    <definedName name="_Ctrl_93">#REF!</definedName>
    <definedName name="_Ctrl_930">#REF!</definedName>
    <definedName name="_Ctrl_931">#REF!</definedName>
    <definedName name="_Ctrl_932">#REF!</definedName>
    <definedName name="_Ctrl_933">#REF!</definedName>
    <definedName name="_Ctrl_934">#REF!</definedName>
    <definedName name="_Ctrl_935">#REF!</definedName>
    <definedName name="_Ctrl_936">#REF!</definedName>
    <definedName name="_Ctrl_937">#REF!</definedName>
    <definedName name="_Ctrl_94" localSheetId="20">#REF!</definedName>
    <definedName name="_Ctrl_94" localSheetId="1">#REF!</definedName>
    <definedName name="_Ctrl_94" localSheetId="6">#REF!</definedName>
    <definedName name="_Ctrl_94" localSheetId="19">#REF!</definedName>
    <definedName name="_Ctrl_94" localSheetId="3">#REF!</definedName>
    <definedName name="_Ctrl_94" localSheetId="16">#REF!</definedName>
    <definedName name="_Ctrl_94" localSheetId="18">#REF!</definedName>
    <definedName name="_Ctrl_94" localSheetId="0">#REF!</definedName>
    <definedName name="_Ctrl_94">#REF!</definedName>
    <definedName name="_Ctrl_942">#REF!</definedName>
    <definedName name="_Ctrl_943">#REF!</definedName>
    <definedName name="_Ctrl_944">#REF!</definedName>
    <definedName name="_Ctrl_945">#REF!</definedName>
    <definedName name="_Ctrl_946">#REF!</definedName>
    <definedName name="_Ctrl_95" localSheetId="20">#REF!</definedName>
    <definedName name="_Ctrl_95" localSheetId="1">#REF!</definedName>
    <definedName name="_Ctrl_95" localSheetId="6">#REF!</definedName>
    <definedName name="_Ctrl_95" localSheetId="19">#REF!</definedName>
    <definedName name="_Ctrl_95" localSheetId="3">#REF!</definedName>
    <definedName name="_Ctrl_95" localSheetId="16">#REF!</definedName>
    <definedName name="_Ctrl_95" localSheetId="18">#REF!</definedName>
    <definedName name="_Ctrl_95" localSheetId="0">#REF!</definedName>
    <definedName name="_Ctrl_95">#REF!</definedName>
    <definedName name="_Ctrl_96" localSheetId="20">#REF!</definedName>
    <definedName name="_Ctrl_96" localSheetId="1">#REF!</definedName>
    <definedName name="_Ctrl_96" localSheetId="6">#REF!</definedName>
    <definedName name="_Ctrl_96" localSheetId="19">#REF!</definedName>
    <definedName name="_Ctrl_96" localSheetId="3">#REF!</definedName>
    <definedName name="_Ctrl_96" localSheetId="16">#REF!</definedName>
    <definedName name="_Ctrl_96" localSheetId="18">#REF!</definedName>
    <definedName name="_Ctrl_96" localSheetId="0">#REF!</definedName>
    <definedName name="_Ctrl_96">#REF!</definedName>
    <definedName name="_Ctrl_965">#REF!</definedName>
    <definedName name="_Ctrl_966">#REF!</definedName>
    <definedName name="_Ctrl_967">#REF!</definedName>
    <definedName name="_Ctrl_968">#REF!</definedName>
    <definedName name="_Ctrl_969">#REF!</definedName>
    <definedName name="_Ctrl_97" localSheetId="20">#REF!</definedName>
    <definedName name="_Ctrl_97" localSheetId="1">#REF!</definedName>
    <definedName name="_Ctrl_97" localSheetId="6">#REF!</definedName>
    <definedName name="_Ctrl_97" localSheetId="19">#REF!</definedName>
    <definedName name="_Ctrl_97" localSheetId="3">#REF!</definedName>
    <definedName name="_Ctrl_97" localSheetId="16">#REF!</definedName>
    <definedName name="_Ctrl_97" localSheetId="18">#REF!</definedName>
    <definedName name="_Ctrl_97" localSheetId="0">#REF!</definedName>
    <definedName name="_Ctrl_97">#REF!</definedName>
    <definedName name="_Ctrl_970">#REF!</definedName>
    <definedName name="_Ctrl_971">#REF!</definedName>
    <definedName name="_Ctrl_972">#REF!</definedName>
    <definedName name="_Ctrl_973">#REF!</definedName>
    <definedName name="_Ctrl_98" localSheetId="20">#REF!</definedName>
    <definedName name="_Ctrl_98" localSheetId="1">#REF!</definedName>
    <definedName name="_Ctrl_98" localSheetId="6">#REF!</definedName>
    <definedName name="_Ctrl_98" localSheetId="19">#REF!</definedName>
    <definedName name="_Ctrl_98" localSheetId="3">#REF!</definedName>
    <definedName name="_Ctrl_98" localSheetId="16">#REF!</definedName>
    <definedName name="_Ctrl_98" localSheetId="18">#REF!</definedName>
    <definedName name="_Ctrl_98" localSheetId="0">#REF!</definedName>
    <definedName name="_Ctrl_98">#REF!</definedName>
    <definedName name="_Ctrl_981">#REF!</definedName>
    <definedName name="_Ctrl_982">#REF!</definedName>
    <definedName name="_Ctrl_983">#REF!</definedName>
    <definedName name="_Ctrl_984">#REF!</definedName>
    <definedName name="_Ctrl_99" localSheetId="20">#REF!</definedName>
    <definedName name="_Ctrl_99" localSheetId="1">#REF!</definedName>
    <definedName name="_Ctrl_99" localSheetId="6">#REF!</definedName>
    <definedName name="_Ctrl_99" localSheetId="19">#REF!</definedName>
    <definedName name="_Ctrl_99" localSheetId="3">#REF!</definedName>
    <definedName name="_Ctrl_99" localSheetId="16">#REF!</definedName>
    <definedName name="_Ctrl_99" localSheetId="18">#REF!</definedName>
    <definedName name="_Ctrl_99" localSheetId="0">#REF!</definedName>
    <definedName name="_Ctrl_99">#REF!</definedName>
    <definedName name="_Ctrl_992">#REF!</definedName>
    <definedName name="_Ctrl_993">#REF!</definedName>
    <definedName name="_Hlk13818446" localSheetId="13">Arbeitsbedingungen!#REF!</definedName>
    <definedName name="_Hlk13818446" localSheetId="6">#REF!</definedName>
    <definedName name="_Hlk13818446" localSheetId="14">Diversität!#REF!</definedName>
    <definedName name="_Hlk13818446" localSheetId="4">Energie!#REF!</definedName>
    <definedName name="_Hlk13818446" localSheetId="17">'ESG Bewertung'!#REF!</definedName>
    <definedName name="_Hlk13818446" localSheetId="11">Gehälter!#REF!</definedName>
    <definedName name="_Hlk13818446" localSheetId="15">Gemeinschaft!#REF!</definedName>
    <definedName name="_Hlk13818446" localSheetId="3">Geschäftsordnung!#REF!</definedName>
    <definedName name="_Hlk13818446" localSheetId="12">Gesundheit!#REF!</definedName>
    <definedName name="_Hlk13818446" localSheetId="10">Ökosysteme!#REF!</definedName>
    <definedName name="_Hlk13818446" localSheetId="16">'Positive Effekte '!#REF!</definedName>
    <definedName name="_Hlk13818446" localSheetId="8">'TGH Emissionsminderung'!#REF!</definedName>
    <definedName name="_Hlk13818446" localSheetId="7">'THG Emissionen'!#REF!</definedName>
    <definedName name="_Hlk13818446" localSheetId="9">Verschwendung!#REF!</definedName>
    <definedName name="_Hlk13818446" localSheetId="5">Wasser!#REF!</definedName>
    <definedName name="_inputcolorcell" localSheetId="6">#REF!</definedName>
    <definedName name="_inputcolorcell" localSheetId="3">#REF!</definedName>
    <definedName name="_inputcolorcell" localSheetId="16">#REF!</definedName>
    <definedName name="_inputcolorcell">Organisationsprofil!$C$11</definedName>
    <definedName name="_options1">_Options!$A$1:$A$3</definedName>
    <definedName name="_options10">_Options!$J$1:$J$3</definedName>
    <definedName name="_options11">_Options!$K$1:$K$3</definedName>
    <definedName name="_options12">_Options!$L$1:$L$3</definedName>
    <definedName name="_options13">_Options!$M$1:$M$3</definedName>
    <definedName name="_options14">_Options!$N$1:$N$3</definedName>
    <definedName name="_options15">_Options!$O$1:$O$3</definedName>
    <definedName name="_options16">_Options!$P$1:$P$3</definedName>
    <definedName name="_options2">_Options!$B$1:$B$3</definedName>
    <definedName name="_options3">_Options!$C$1:$C$3</definedName>
    <definedName name="_options4">_Options!$D$1</definedName>
    <definedName name="_options5">_Options!$E$1</definedName>
    <definedName name="_options6">_Options!$F$1</definedName>
    <definedName name="_options7">_Options!$G$1:$G$3</definedName>
    <definedName name="_options8">_Options!$H$1:$H$3</definedName>
    <definedName name="_options9">_Options!$I$1:$I$3</definedName>
    <definedName name="Community_Impacts_Score" localSheetId="6">#REF!</definedName>
    <definedName name="Community_Impacts_Score" localSheetId="16">#REF!</definedName>
    <definedName name="Community_Impacts_Score">#REF!</definedName>
    <definedName name="_xlnm.Print_Area" localSheetId="20">Aktionsplan!$A$1:$L$4</definedName>
    <definedName name="_xlnm.Print_Area" localSheetId="19">'Finanzunabhängige Kapitalwerte'!$A$1:$F$34</definedName>
    <definedName name="_xlnm.Print_Area" localSheetId="18">'SDGs Bewertung'!$A$1:$L$75</definedName>
    <definedName name="E_Concerns_Score" localSheetId="6">#REF!</definedName>
    <definedName name="E_Concerns_Score" localSheetId="16">#REF!</definedName>
    <definedName name="E_Concerns_Score">#REF!</definedName>
    <definedName name="E_Discrimination_Score" localSheetId="6">#REF!</definedName>
    <definedName name="E_Discrimination_Score" localSheetId="16">#REF!</definedName>
    <definedName name="E_Discrimination_Score">#REF!</definedName>
    <definedName name="E_Health_Score" localSheetId="6">#REF!</definedName>
    <definedName name="E_Health_Score" localSheetId="16">#REF!</definedName>
    <definedName name="E_Health_Score">#REF!</definedName>
    <definedName name="E_Terms_Score" localSheetId="6">#REF!</definedName>
    <definedName name="E_Terms_Score" localSheetId="16">#REF!</definedName>
    <definedName name="E_Terms_Score">#REF!</definedName>
    <definedName name="E_Wages_Score" localSheetId="6">#REF!</definedName>
    <definedName name="E_Wages_Score" localSheetId="16">#REF!</definedName>
    <definedName name="E_Wages_Score">#REF!</definedName>
    <definedName name="Encroachment_Score" localSheetId="6">#REF!</definedName>
    <definedName name="Encroachment_Score" localSheetId="16">#REF!</definedName>
    <definedName name="Encroachment_Score">#REF!</definedName>
    <definedName name="Energy_Score" localSheetId="6">#REF!</definedName>
    <definedName name="Energy_Score" localSheetId="16">#REF!</definedName>
    <definedName name="Energy_Score">#REF!</definedName>
    <definedName name="Ethics_Score" localSheetId="6">#REF!</definedName>
    <definedName name="Ethics_Score" localSheetId="16">#REF!</definedName>
    <definedName name="Ethics_Score">#REF!</definedName>
    <definedName name="GHG_Score" localSheetId="6">#REF!</definedName>
    <definedName name="GHG_Score" localSheetId="16">#REF!</definedName>
    <definedName name="GHG_Score">#REF!</definedName>
    <definedName name="Governance_Score" localSheetId="6">#REF!</definedName>
    <definedName name="Governance_Score" localSheetId="16">#REF!</definedName>
    <definedName name="Governance_Score">#REF!</definedName>
    <definedName name="Investments_Score" localSheetId="6">#REF!</definedName>
    <definedName name="Investments_Score" localSheetId="16">#REF!</definedName>
    <definedName name="Investments_Score">#REF!</definedName>
    <definedName name="Lobbying_Score" localSheetId="6">#REF!</definedName>
    <definedName name="Lobbying_Score" localSheetId="16">#REF!</definedName>
    <definedName name="Lobbying_Score">#REF!</definedName>
    <definedName name="Non_GHG_Score" localSheetId="6">#REF!</definedName>
    <definedName name="Non_GHG_Score" localSheetId="16">#REF!</definedName>
    <definedName name="Non_GHG_Score">#REF!</definedName>
    <definedName name="Overall_ESG_Score" localSheetId="6">#REF!</definedName>
    <definedName name="Overall_ESG_Score" localSheetId="16">#REF!</definedName>
    <definedName name="Overall_ESG_Score">#REF!</definedName>
    <definedName name="Procurement_Score" localSheetId="6">#REF!</definedName>
    <definedName name="Procurement_Score" localSheetId="16">#REF!</definedName>
    <definedName name="Procurement_Score">#REF!</definedName>
    <definedName name="Taxes_Score" localSheetId="6">#REF!</definedName>
    <definedName name="Taxes_Score" localSheetId="16">#REF!</definedName>
    <definedName name="Taxes_Score">#REF!</definedName>
    <definedName name="Waste_Score" localSheetId="6">#REF!</definedName>
    <definedName name="Waste_Score" localSheetId="16">#REF!</definedName>
    <definedName name="Waste_Score">#REF!</definedName>
    <definedName name="Water_Score" localSheetId="6">#REF!</definedName>
    <definedName name="Water_Score" localSheetId="16">#REF!</definedName>
    <definedName name="Water_Scor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K70" i="19" l="1"/>
  <c r="J70" i="19"/>
  <c r="I70" i="19"/>
  <c r="H70" i="19"/>
  <c r="G70" i="19"/>
  <c r="L61" i="19"/>
  <c r="K61" i="19"/>
  <c r="J61" i="19"/>
  <c r="I61" i="19"/>
  <c r="H61" i="19"/>
  <c r="G61" i="19"/>
  <c r="L48" i="19"/>
  <c r="K48" i="19"/>
  <c r="J48" i="19"/>
  <c r="I48" i="19"/>
  <c r="H48" i="19"/>
  <c r="G48" i="19"/>
  <c r="C38" i="19"/>
  <c r="C37" i="19"/>
  <c r="C36" i="19"/>
  <c r="C35" i="19"/>
  <c r="C34" i="19"/>
  <c r="C33" i="19"/>
  <c r="C32" i="19"/>
  <c r="C31" i="19"/>
  <c r="C30" i="19"/>
  <c r="C29" i="19"/>
  <c r="C28" i="19"/>
  <c r="C27" i="19"/>
  <c r="C26" i="19"/>
  <c r="C25" i="19"/>
  <c r="C24" i="19"/>
  <c r="C23" i="19"/>
  <c r="C22" i="19"/>
  <c r="E25" i="18"/>
  <c r="B27" i="17"/>
  <c r="B25" i="17"/>
  <c r="K23" i="17"/>
  <c r="K2" i="17" s="1"/>
  <c r="B23" i="17"/>
  <c r="I22" i="17"/>
  <c r="H22" i="17"/>
  <c r="I21" i="17"/>
  <c r="H21" i="17"/>
  <c r="I20" i="17"/>
  <c r="H20" i="17"/>
  <c r="I19" i="17"/>
  <c r="H19" i="17"/>
  <c r="B16" i="17"/>
  <c r="B14" i="17"/>
  <c r="K12" i="17"/>
  <c r="B12" i="17"/>
  <c r="I11" i="17"/>
  <c r="H11" i="17"/>
  <c r="I10" i="17"/>
  <c r="H10" i="17"/>
  <c r="I9" i="17"/>
  <c r="H9" i="17"/>
  <c r="I8" i="17"/>
  <c r="H8" i="17"/>
  <c r="I7" i="17"/>
  <c r="H7" i="17"/>
  <c r="I6" i="17"/>
  <c r="H6" i="17"/>
  <c r="I5" i="17"/>
  <c r="H5" i="17"/>
  <c r="B4" i="17"/>
  <c r="B17" i="16"/>
  <c r="B16" i="16"/>
  <c r="B15" i="16"/>
  <c r="B13" i="16"/>
  <c r="B12" i="16"/>
  <c r="B11" i="16"/>
  <c r="B10" i="16"/>
  <c r="B9" i="16"/>
  <c r="B8" i="16"/>
  <c r="C21" i="16" s="1"/>
  <c r="K2" i="16" s="1"/>
  <c r="B7" i="16"/>
  <c r="B6" i="16"/>
  <c r="B21" i="15"/>
  <c r="B20" i="15"/>
  <c r="B19" i="15"/>
  <c r="B18" i="15"/>
  <c r="B17" i="15"/>
  <c r="B16" i="15"/>
  <c r="B15" i="15"/>
  <c r="B14" i="15"/>
  <c r="B10" i="15"/>
  <c r="B9" i="15"/>
  <c r="B8" i="15"/>
  <c r="B7" i="15"/>
  <c r="B6" i="15"/>
  <c r="B19" i="14"/>
  <c r="B18" i="14"/>
  <c r="B17" i="14"/>
  <c r="B16" i="14"/>
  <c r="B15" i="14"/>
  <c r="B14" i="14"/>
  <c r="B13" i="14"/>
  <c r="B12" i="14"/>
  <c r="B11" i="14"/>
  <c r="B10" i="14"/>
  <c r="B9" i="14"/>
  <c r="B8" i="14"/>
  <c r="B7" i="14"/>
  <c r="B6" i="14"/>
  <c r="B20" i="13"/>
  <c r="B19" i="13"/>
  <c r="B18" i="13"/>
  <c r="B17" i="13"/>
  <c r="B16" i="13"/>
  <c r="B15" i="13"/>
  <c r="B14" i="13"/>
  <c r="B13" i="13"/>
  <c r="B12" i="13"/>
  <c r="B8" i="13"/>
  <c r="B7" i="13"/>
  <c r="B6" i="13"/>
  <c r="C21" i="13" s="1"/>
  <c r="K2" i="13" s="1"/>
  <c r="B15" i="12"/>
  <c r="B14" i="12"/>
  <c r="B13" i="12"/>
  <c r="B10" i="12"/>
  <c r="B8" i="12"/>
  <c r="B7" i="12"/>
  <c r="B6" i="12"/>
  <c r="B13" i="11"/>
  <c r="B12" i="11"/>
  <c r="B11" i="11"/>
  <c r="B8" i="11"/>
  <c r="B7" i="11"/>
  <c r="B6" i="11"/>
  <c r="B27" i="10"/>
  <c r="B26" i="10"/>
  <c r="B25" i="10"/>
  <c r="B24" i="10"/>
  <c r="B23" i="10"/>
  <c r="B22" i="10"/>
  <c r="B18" i="10"/>
  <c r="B17" i="10"/>
  <c r="C28" i="10" s="1"/>
  <c r="B13" i="10"/>
  <c r="B12" i="10"/>
  <c r="B11" i="10"/>
  <c r="B7" i="10"/>
  <c r="B6" i="10"/>
  <c r="B53" i="9"/>
  <c r="B52" i="9"/>
  <c r="B51" i="9"/>
  <c r="B47" i="9"/>
  <c r="L46" i="9"/>
  <c r="K49" i="9" s="1"/>
  <c r="B45" i="9"/>
  <c r="B44" i="9"/>
  <c r="B43" i="9"/>
  <c r="B42" i="9"/>
  <c r="B41" i="9"/>
  <c r="B40" i="9"/>
  <c r="B39" i="9"/>
  <c r="B37" i="9"/>
  <c r="B36" i="9"/>
  <c r="B35" i="9"/>
  <c r="B34" i="9"/>
  <c r="B33" i="9"/>
  <c r="B32" i="9"/>
  <c r="B31" i="9"/>
  <c r="B30" i="9"/>
  <c r="B28" i="9"/>
  <c r="B27" i="9"/>
  <c r="B22" i="9"/>
  <c r="B21" i="9"/>
  <c r="B20" i="9"/>
  <c r="B17" i="9"/>
  <c r="B16" i="9"/>
  <c r="C23" i="9" s="1"/>
  <c r="C13" i="9"/>
  <c r="B12" i="9"/>
  <c r="B11" i="9"/>
  <c r="B10" i="9"/>
  <c r="B7" i="9"/>
  <c r="B6" i="9"/>
  <c r="B14" i="8"/>
  <c r="C15" i="8" s="1"/>
  <c r="K2" i="8" s="1"/>
  <c r="B13" i="8"/>
  <c r="B12" i="8"/>
  <c r="B7" i="8"/>
  <c r="B6" i="8"/>
  <c r="J25" i="7"/>
  <c r="J24" i="7"/>
  <c r="J23" i="7"/>
  <c r="J26" i="7" s="1"/>
  <c r="J22" i="7"/>
  <c r="B18" i="7"/>
  <c r="B17" i="7"/>
  <c r="B14" i="7"/>
  <c r="B13" i="7"/>
  <c r="B12" i="7"/>
  <c r="B11" i="7"/>
  <c r="B10" i="7"/>
  <c r="B9" i="7"/>
  <c r="B8" i="7"/>
  <c r="B7" i="7"/>
  <c r="B6" i="7"/>
  <c r="C19" i="7" s="1"/>
  <c r="J2" i="7" s="1"/>
  <c r="C14" i="6"/>
  <c r="K2" i="6" s="1"/>
  <c r="B13" i="6"/>
  <c r="B12" i="6"/>
  <c r="B11" i="6"/>
  <c r="B7" i="6"/>
  <c r="B6" i="6"/>
  <c r="B72" i="5"/>
  <c r="C14" i="5"/>
  <c r="K2" i="5" s="1"/>
  <c r="B13" i="5"/>
  <c r="B12" i="5"/>
  <c r="B11" i="5"/>
  <c r="B9" i="5"/>
  <c r="B8" i="5"/>
  <c r="B7" i="5"/>
  <c r="B6" i="5"/>
  <c r="O16" i="4"/>
  <c r="N15" i="4"/>
  <c r="O15" i="4" s="1"/>
  <c r="N14" i="4"/>
  <c r="O14" i="4" s="1"/>
  <c r="N13" i="4"/>
  <c r="O13" i="4" s="1"/>
  <c r="O12" i="4"/>
  <c r="N12" i="4"/>
  <c r="N11" i="4"/>
  <c r="O11" i="4" s="1"/>
  <c r="I17" i="4" s="1"/>
  <c r="K2" i="4" s="1"/>
  <c r="O10" i="4"/>
  <c r="O5" i="4"/>
  <c r="D13" i="3"/>
  <c r="E20" i="18" l="1"/>
  <c r="D24" i="20"/>
  <c r="F24" i="20" s="1"/>
  <c r="F66" i="19"/>
  <c r="I66" i="19" s="1"/>
  <c r="F51" i="19"/>
  <c r="G51" i="19" s="1"/>
  <c r="E12" i="18"/>
  <c r="D16" i="20"/>
  <c r="E16" i="20" s="1"/>
  <c r="E14" i="18"/>
  <c r="F54" i="19"/>
  <c r="J54" i="19" s="1"/>
  <c r="D18" i="20"/>
  <c r="E18" i="20" s="1"/>
  <c r="C16" i="12"/>
  <c r="K2" i="12"/>
  <c r="F50" i="19"/>
  <c r="E11" i="18"/>
  <c r="D15" i="20"/>
  <c r="F62" i="19"/>
  <c r="F71" i="19"/>
  <c r="C14" i="10"/>
  <c r="K2" i="10"/>
  <c r="G40" i="19"/>
  <c r="E30" i="20"/>
  <c r="E23" i="18"/>
  <c r="F72" i="19"/>
  <c r="D27" i="20"/>
  <c r="G27" i="20" s="1"/>
  <c r="C14" i="11"/>
  <c r="K2" i="11"/>
  <c r="F55" i="19"/>
  <c r="D20" i="20"/>
  <c r="E20" i="20" s="1"/>
  <c r="E16" i="18"/>
  <c r="E13" i="18"/>
  <c r="F53" i="19"/>
  <c r="I53" i="19" s="1"/>
  <c r="D17" i="20"/>
  <c r="E17" i="20" s="1"/>
  <c r="C54" i="9"/>
  <c r="K2" i="9"/>
  <c r="C22" i="15"/>
  <c r="K2" i="15" s="1"/>
  <c r="C20" i="14"/>
  <c r="K2" i="14" s="1"/>
  <c r="E21" i="18" l="1"/>
  <c r="F64" i="19"/>
  <c r="D25" i="20"/>
  <c r="F25" i="20" s="1"/>
  <c r="E22" i="18"/>
  <c r="D26" i="20"/>
  <c r="F26" i="20" s="1"/>
  <c r="F65" i="19"/>
  <c r="J65" i="19" s="1"/>
  <c r="J72" i="19"/>
  <c r="I72" i="19"/>
  <c r="H72" i="19"/>
  <c r="G72" i="19"/>
  <c r="K72" i="19"/>
  <c r="E15" i="20"/>
  <c r="G15" i="20"/>
  <c r="G28" i="20" s="1"/>
  <c r="F15" i="20"/>
  <c r="F28" i="20" s="1"/>
  <c r="L55" i="19"/>
  <c r="K55" i="19"/>
  <c r="J55" i="19"/>
  <c r="F56" i="19"/>
  <c r="D21" i="20"/>
  <c r="E21" i="20" s="1"/>
  <c r="E17" i="18"/>
  <c r="H71" i="19"/>
  <c r="H73" i="19" s="1"/>
  <c r="G31" i="19" s="1"/>
  <c r="R31" i="19" s="1"/>
  <c r="G62" i="19"/>
  <c r="L62" i="19"/>
  <c r="K50" i="19"/>
  <c r="I50" i="19"/>
  <c r="I58" i="19" s="1"/>
  <c r="G27" i="19" s="1"/>
  <c r="R27" i="19" s="1"/>
  <c r="H50" i="19"/>
  <c r="G71" i="19"/>
  <c r="G73" i="19" s="1"/>
  <c r="G30" i="19" s="1"/>
  <c r="R30" i="19" s="1"/>
  <c r="K62" i="19"/>
  <c r="J50" i="19"/>
  <c r="J62" i="19"/>
  <c r="K71" i="19"/>
  <c r="J71" i="19"/>
  <c r="J73" i="19" s="1"/>
  <c r="G37" i="19" s="1"/>
  <c r="R37" i="19" s="1"/>
  <c r="I71" i="19"/>
  <c r="I73" i="19" s="1"/>
  <c r="G32" i="19" s="1"/>
  <c r="R32" i="19" s="1"/>
  <c r="H62" i="19"/>
  <c r="G50" i="19"/>
  <c r="G58" i="19" s="1"/>
  <c r="G28" i="19" s="1"/>
  <c r="R28" i="19" s="1"/>
  <c r="I62" i="19"/>
  <c r="F52" i="19"/>
  <c r="E15" i="18"/>
  <c r="E24" i="18" s="1"/>
  <c r="E26" i="18" s="1"/>
  <c r="D19" i="20"/>
  <c r="E19" i="20" s="1"/>
  <c r="F57" i="19"/>
  <c r="D22" i="20"/>
  <c r="E22" i="20" s="1"/>
  <c r="E18" i="18"/>
  <c r="F63" i="19"/>
  <c r="E19" i="18"/>
  <c r="D23" i="20"/>
  <c r="F23" i="20" s="1"/>
  <c r="H63" i="19" l="1"/>
  <c r="H67" i="19" s="1"/>
  <c r="G23" i="19" s="1"/>
  <c r="R23" i="19" s="1"/>
  <c r="G63" i="19"/>
  <c r="L63" i="19"/>
  <c r="L67" i="19" s="1"/>
  <c r="G29" i="19" s="1"/>
  <c r="R29" i="19" s="1"/>
  <c r="I63" i="19"/>
  <c r="I67" i="19" s="1"/>
  <c r="G24" i="19" s="1"/>
  <c r="R24" i="19" s="1"/>
  <c r="K63" i="19"/>
  <c r="E28" i="20"/>
  <c r="E29" i="20" s="1"/>
  <c r="E31" i="20" s="1"/>
  <c r="H58" i="19"/>
  <c r="G34" i="19" s="1"/>
  <c r="R34" i="19" s="1"/>
  <c r="K56" i="19"/>
  <c r="K58" i="19" s="1"/>
  <c r="G35" i="19" s="1"/>
  <c r="R35" i="19" s="1"/>
  <c r="J56" i="19"/>
  <c r="J58" i="19" s="1"/>
  <c r="G33" i="19" s="1"/>
  <c r="R33" i="19" s="1"/>
  <c r="L56" i="19"/>
  <c r="K64" i="19"/>
  <c r="K67" i="19" s="1"/>
  <c r="G25" i="19" s="1"/>
  <c r="R25" i="19" s="1"/>
  <c r="L64" i="19"/>
  <c r="L57" i="19"/>
  <c r="K57" i="19"/>
  <c r="K73" i="19"/>
  <c r="G38" i="19" s="1"/>
  <c r="R38" i="19" s="1"/>
  <c r="J67" i="19"/>
  <c r="G26" i="19" s="1"/>
  <c r="R26" i="19" s="1"/>
  <c r="G67" i="19"/>
  <c r="G22" i="19" s="1"/>
  <c r="L52" i="19"/>
  <c r="K52" i="19"/>
  <c r="H52" i="19"/>
  <c r="R22" i="19" l="1"/>
  <c r="L58" i="19"/>
  <c r="G36" i="19" s="1"/>
  <c r="R36" i="19" s="1"/>
  <c r="G39" i="19" l="1"/>
  <c r="G41"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D11" authorId="0" shapeId="0" xr:uid="{8B8D7EC4-C05A-7045-9E80-36E6EE4E8A38}">
      <text>
        <r>
          <rPr>
            <sz val="10"/>
            <color rgb="FF000000"/>
            <rFont val="Tahoma"/>
            <family val="2"/>
          </rPr>
          <t>Daten aus dem Geschäftsjahresbericht oder aus gleichwertigen Aufzeichnungen übernehmen.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ChB</author>
  </authors>
  <commentList>
    <comment ref="L2" authorId="0" shapeId="0" xr:uid="{00000000-0006-0000-0B00-000001000000}">
      <text>
        <r>
          <rPr>
            <sz val="11"/>
            <color rgb="FF000000"/>
            <rFont val="Calibri"/>
            <family val="2"/>
            <charset val="1"/>
          </rPr>
          <t xml:space="preserve">This is the percentage progress on the journey toward </t>
        </r>
        <r>
          <rPr>
            <i/>
            <sz val="10"/>
            <color rgb="FF000000"/>
            <rFont val="Arial"/>
            <family val="2"/>
            <charset val="1"/>
          </rPr>
          <t>not causing any harm</t>
        </r>
        <r>
          <rPr>
            <sz val="10"/>
            <color rgb="FF000000"/>
            <rFont val="Arial"/>
            <family val="2"/>
            <charset val="1"/>
          </rPr>
          <t xml:space="preserve"> on this issue.</t>
        </r>
      </text>
    </comment>
    <comment ref="L3" authorId="0" shapeId="0" xr:uid="{00000000-0006-0000-0B00-000002000000}">
      <text>
        <r>
          <rPr>
            <sz val="11"/>
            <color rgb="FF000000"/>
            <rFont val="Calibri"/>
            <family val="2"/>
            <charset val="1"/>
          </rPr>
          <t>A sustainable company ensures that all its employees and their families have the means to afford access to health care, a nutritious diet and to be free of concerns about meeting basic needs. That is, that they earn at least a living wage  that affords a decent standard of living for workers and their families. 
Living wage estimates vary by region and guidance is offered by government agencies, academics and/or NGOs.</t>
        </r>
      </text>
    </comment>
    <comment ref="L5" authorId="0" shapeId="0" xr:uid="{00000000-0006-0000-0B00-000003000000}">
      <text>
        <r>
          <rPr>
            <sz val="11"/>
            <color rgb="FF000000"/>
            <rFont val="Calibri"/>
            <family val="2"/>
            <charset val="1"/>
          </rPr>
          <t xml:space="preserve">A sustainable organization pays all its employees at least a living wage. A living wage affords a decent standard of living for workers and their families. It ensures that all its employees and their families have the means to afford health coverage, to eat a nutritious diet and to be free of concerns about meeting basic needs.
Living wage estimates vary by region and guidance is offered by government agencies, academics and/or NGOs. In most regions, the living wage is higher than the legal minimum wage or poverty-line wage. Living wage calculations should focus on employee compensation with respect to standard working hours: figures should </t>
        </r>
        <r>
          <rPr>
            <i/>
            <sz val="10"/>
            <color rgb="FF000000"/>
            <rFont val="Arial"/>
            <family val="2"/>
            <charset val="1"/>
          </rPr>
          <t>exclude</t>
        </r>
        <r>
          <rPr>
            <sz val="10"/>
            <color rgb="FF000000"/>
            <rFont val="Arial"/>
            <family val="2"/>
            <charset val="1"/>
          </rPr>
          <t xml:space="preserve"> overtime pay as well as productivity bonuses and allowances, unless they are guaranteed.
</t>
        </r>
      </text>
    </comment>
    <comment ref="L6" authorId="0" shapeId="0" xr:uid="{00000000-0006-0000-0B00-000004000000}">
      <text>
        <r>
          <rPr>
            <sz val="11"/>
            <color rgb="FF000000"/>
            <rFont val="Calibri"/>
            <family val="2"/>
            <charset val="1"/>
          </rPr>
          <t>If this choice is checked, the score will be 100%, since the company is doing no harm in this issue.</t>
        </r>
      </text>
    </comment>
    <comment ref="L7" authorId="0" shapeId="0" xr:uid="{00000000-0006-0000-0B00-000005000000}">
      <text>
        <r>
          <rPr>
            <sz val="11"/>
            <color rgb="FF000000"/>
            <rFont val="Calibri"/>
            <family val="2"/>
            <charset val="1"/>
          </rPr>
          <t>If this choice is checked, the score will be zero, even if other choices are checked. If this is selected, ignore the rest of the choices in the list and move on to the next question.</t>
        </r>
      </text>
    </comment>
    <comment ref="L8" authorId="0" shapeId="0" xr:uid="{00000000-0006-0000-0B00-000006000000}">
      <text>
        <r>
          <rPr>
            <sz val="11"/>
            <color rgb="FF000000"/>
            <rFont val="Calibri"/>
            <family val="2"/>
            <charset val="1"/>
          </rPr>
          <t>Minimum wages vary by region and are usually below a poverty-line wage.  
Estimate the percentage on this scale, rounding up: 
0%, 10%, 20% … 80%, 90%, 100%.
Document data sources, estimation methodology and assumptions in the Notes area.</t>
        </r>
      </text>
    </comment>
    <comment ref="L10" authorId="0" shapeId="0" xr:uid="{00000000-0006-0000-0B00-000007000000}">
      <text>
        <r>
          <rPr>
            <sz val="11"/>
            <color rgb="FF000000"/>
            <rFont val="Calibri"/>
            <family val="2"/>
            <charset val="1"/>
          </rPr>
          <t>A living wage affords a decent standard of living for workers and their families. It ensures that all its employees and their families have the means to afford health coverage, to eat a nutritious diet and to be free of concerns about meeting basic needs.
Living wage estimates vary by region and guidance is offered by government agencies, academics and/or NGOs. A Google search for the living wage in your area, or in a similar location, may  be helpful (see the References, below).
Living wage calculations should focus on employee compensation with respect to standard working hours: figures should exclude overtime pay as well as productivity bonuses and allowances, unless they are guaranteed.
Estimate the percentage on this scale, rounding up: 
0%, 10%, 20% … 80%, 90%, 100%.
Document data sources, estimation methodology and assumptions in the Notes area.</t>
        </r>
      </text>
    </comment>
    <comment ref="L13" authorId="0" shapeId="0" xr:uid="{00000000-0006-0000-0B00-000008000000}">
      <text>
        <r>
          <rPr>
            <sz val="11"/>
            <color rgb="FF000000"/>
            <rFont val="Calibri"/>
            <family val="2"/>
            <charset val="1"/>
          </rPr>
          <t xml:space="preserve"> The targets may be relative to a baseline year of the company's choosing.</t>
        </r>
      </text>
    </comment>
    <comment ref="L14" authorId="0" shapeId="0" xr:uid="{00000000-0006-0000-0B00-000009000000}">
      <text>
        <r>
          <rPr>
            <sz val="11"/>
            <color rgb="FF000000"/>
            <rFont val="Calibri"/>
            <family val="2"/>
            <charset val="1"/>
          </rPr>
          <t xml:space="preserve">These results can be compared with scores in previous reporting periods, to show a trend line. </t>
        </r>
      </text>
    </comment>
    <comment ref="L15" authorId="0" shapeId="0" xr:uid="{00000000-0006-0000-0B00-00000A000000}">
      <text>
        <r>
          <rPr>
            <sz val="11"/>
            <color rgb="FF000000"/>
            <rFont val="Calibri"/>
            <family val="2"/>
            <charset val="1"/>
          </rPr>
          <t>If the science-based goal is associated with a date, it is more credible and forceful.</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ChB</author>
  </authors>
  <commentList>
    <comment ref="L2" authorId="0" shapeId="0" xr:uid="{00000000-0006-0000-0C00-000001000000}">
      <text>
        <r>
          <rPr>
            <sz val="11"/>
            <color rgb="FF000000"/>
            <rFont val="Calibri"/>
            <family val="2"/>
            <charset val="1"/>
          </rPr>
          <t xml:space="preserve">This is the percentage progress on the journey toward </t>
        </r>
        <r>
          <rPr>
            <i/>
            <sz val="10"/>
            <color rgb="FF000000"/>
            <rFont val="Arial"/>
            <family val="2"/>
            <charset val="1"/>
          </rPr>
          <t>not causing any harm</t>
        </r>
        <r>
          <rPr>
            <sz val="10"/>
            <color rgb="FF000000"/>
            <rFont val="Arial"/>
            <family val="2"/>
            <charset val="1"/>
          </rPr>
          <t xml:space="preserve"> on this issue.</t>
        </r>
      </text>
    </comment>
    <comment ref="L3" authorId="0" shapeId="0" xr:uid="{00000000-0006-0000-0C00-000002000000}">
      <text>
        <r>
          <rPr>
            <sz val="11"/>
            <color rgb="FF000000"/>
            <rFont val="Calibri"/>
            <family val="2"/>
            <charset val="1"/>
          </rPr>
          <t>Companies that do not adequately address workplace health issues may cause serious long-term negative health problems for their employees. Note that “health” extends beyond physical safety to mental and emotional wellness, and encompasses stress management and mitigation. 
When it comes to physical safety, companies should take steps to minimize and mitigate the effects of accidents, and strive continuously to reduce work-related injuries, illnesses, and fatalities to zero.</t>
        </r>
      </text>
    </comment>
    <comment ref="L5" authorId="0" shapeId="0" xr:uid="{00000000-0006-0000-0C00-000003000000}">
      <text>
        <r>
          <rPr>
            <sz val="11"/>
            <color rgb="FF000000"/>
            <rFont val="Calibri"/>
            <family val="2"/>
            <charset val="1"/>
          </rPr>
          <t>A sustainable business safeguards the health of its employees by ensuring physically safe work environments, having zero tolerance for harassment and bullying, and by nurturing emotional and mental wellbeing. "Health” extends beyond physical safety to mental and emotional wellness,
and must encompass stress management and mitigation.
To be sustainable, an organization must: 
(a) ensure the safety of all workers, 
(b) foster physical health (e.g. through proactive positions on exercise, nutrition and smoking), and 
(c) foster mental wellbeing (e.g. zero tolerance of bullying and harassment).</t>
        </r>
      </text>
    </comment>
    <comment ref="L6" authorId="0" shapeId="0" xr:uid="{00000000-0006-0000-0C00-000004000000}">
      <text>
        <r>
          <rPr>
            <sz val="11"/>
            <color rgb="FF000000"/>
            <rFont val="Calibri"/>
            <family val="2"/>
            <charset val="1"/>
          </rPr>
          <t>If this choice is checked, the score will be 100%, since the company is doing no harm in this issue.</t>
        </r>
      </text>
    </comment>
    <comment ref="L7" authorId="0" shapeId="0" xr:uid="{00000000-0006-0000-0C00-000005000000}">
      <text>
        <r>
          <rPr>
            <sz val="11"/>
            <color rgb="FF000000"/>
            <rFont val="Calibri"/>
            <family val="2"/>
            <charset val="1"/>
          </rPr>
          <t>If this choice is checked, the score will be zero, even if other choices are checked. If this is selected, ignore the rest of the choices in the list and move on to the next question.</t>
        </r>
      </text>
    </comment>
    <comment ref="L8" authorId="0" shapeId="0" xr:uid="{00000000-0006-0000-0C00-000006000000}">
      <text>
        <r>
          <rPr>
            <sz val="11"/>
            <color rgb="FF000000"/>
            <rFont val="Calibri"/>
            <family val="2"/>
            <charset val="1"/>
          </rPr>
          <t xml:space="preserve">A sustainable organization must: 
</t>
        </r>
        <r>
          <rPr>
            <sz val="10"/>
            <color rgb="FF000000"/>
            <rFont val="Arial"/>
            <family val="2"/>
            <charset val="1"/>
          </rPr>
          <t xml:space="preserve">(a) </t>
        </r>
        <r>
          <rPr>
            <b/>
            <sz val="10"/>
            <color rgb="FF000000"/>
            <rFont val="Arial"/>
            <family val="2"/>
            <charset val="1"/>
          </rPr>
          <t xml:space="preserve">ensure the safety of all workers, 
</t>
        </r>
        <r>
          <rPr>
            <sz val="10"/>
            <color rgb="FF000000"/>
            <rFont val="Arial"/>
            <family val="2"/>
            <charset val="1"/>
          </rPr>
          <t xml:space="preserve">(b) foster physical health (e.g. through proactive positions on exercise, nutrition and smoking), and (c) foster mental wellbeing (e.g. zero tolerance of bullying and harassment).
Document data sources, estimation methodology and assumptions.
</t>
        </r>
      </text>
    </comment>
    <comment ref="L12" authorId="0" shapeId="0" xr:uid="{00000000-0006-0000-0C00-000007000000}">
      <text>
        <r>
          <rPr>
            <sz val="11"/>
            <color rgb="FF000000"/>
            <rFont val="Calibri"/>
            <family val="2"/>
            <charset val="1"/>
          </rPr>
          <t xml:space="preserve">The target cover employees, contractors and visitors. 
These results can be compared with scores in previous reporting periods, to show a trend line. </t>
        </r>
      </text>
    </comment>
    <comment ref="L13" authorId="0" shapeId="0" xr:uid="{00000000-0006-0000-0C00-000008000000}">
      <text>
        <r>
          <rPr>
            <sz val="11"/>
            <color rgb="FF000000"/>
            <rFont val="Calibri"/>
            <family val="2"/>
            <charset val="1"/>
          </rPr>
          <t xml:space="preserve">These results can be compared with scores in previous reporting periods, to show a trend line. </t>
        </r>
      </text>
    </comment>
    <comment ref="L14" authorId="0" shapeId="0" xr:uid="{00000000-0006-0000-0C00-000009000000}">
      <text>
        <r>
          <rPr>
            <sz val="11"/>
            <color rgb="FF000000"/>
            <rFont val="Calibri"/>
            <family val="2"/>
            <charset val="1"/>
          </rPr>
          <t>If the science-based goal is associated with a date, it is more credible and forceful.</t>
        </r>
      </text>
    </comment>
    <comment ref="L15" authorId="0" shapeId="0" xr:uid="{00000000-0006-0000-0C00-00000A000000}">
      <text>
        <r>
          <rPr>
            <sz val="11"/>
            <color rgb="FF000000"/>
            <rFont val="Calibri"/>
            <family val="2"/>
            <charset val="1"/>
          </rPr>
          <t>Our buildings / facilities are safe and healthy workplaces. Employees are trained on how to handle any incidents or emergencies, if they should arise. 
We conduct regular audits of our workplaces to assess and take action on any health and safety risks for employees or visitors.</t>
        </r>
      </text>
    </comment>
    <comment ref="L16" authorId="0" shapeId="0" xr:uid="{00000000-0006-0000-0C00-00000B000000}">
      <text>
        <r>
          <rPr>
            <sz val="11"/>
            <color rgb="FF000000"/>
            <rFont val="Calibri"/>
            <family val="2"/>
            <charset val="1"/>
          </rPr>
          <t>We have a zero-tolerance policy regarding bullying and harassment; flexible working conditions are available to employees; employees have access to guidance or resources to address sources of stress at work or at home.</t>
        </r>
      </text>
    </comment>
    <comment ref="L17" authorId="0" shapeId="0" xr:uid="{00000000-0006-0000-0C00-00000C000000}">
      <text>
        <r>
          <rPr>
            <sz val="11"/>
            <color rgb="FF000000"/>
            <rFont val="Calibri"/>
            <family val="2"/>
            <charset val="1"/>
          </rPr>
          <t>We support employees affected by work-related, or other, health issues.</t>
        </r>
      </text>
    </comment>
    <comment ref="L18" authorId="0" shapeId="0" xr:uid="{00000000-0006-0000-0C00-00000D000000}">
      <text>
        <r>
          <rPr>
            <sz val="11"/>
            <color rgb="FF000000"/>
            <rFont val="Calibri"/>
            <family val="2"/>
            <charset val="1"/>
          </rPr>
          <t>All work environments are smoke free; all communal areas, both inside and outside, are smoke free.</t>
        </r>
      </text>
    </comment>
    <comment ref="L19" authorId="0" shapeId="0" xr:uid="{00000000-0006-0000-0C00-00000E000000}">
      <text>
        <r>
          <rPr>
            <sz val="11"/>
            <color rgb="FF000000"/>
            <rFont val="Calibri"/>
            <family val="2"/>
            <charset val="1"/>
          </rPr>
          <t>Employees have access to healthy eating options on site or within reasonable distance</t>
        </r>
      </text>
    </comment>
    <comment ref="L20" authorId="0" shapeId="0" xr:uid="{00000000-0006-0000-0C00-00000F000000}">
      <text>
        <r>
          <rPr>
            <sz val="11"/>
            <color rgb="FF000000"/>
            <rFont val="Calibri"/>
            <family val="2"/>
            <charset val="1"/>
          </rPr>
          <t>Employees are permitted to take breaks during working hours; the timing and length of work breaks is flexible to facilitate exercise.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ChB</author>
  </authors>
  <commentList>
    <comment ref="L2" authorId="0" shapeId="0" xr:uid="{00000000-0006-0000-0D00-000001000000}">
      <text>
        <r>
          <rPr>
            <sz val="11"/>
            <color rgb="FF000000"/>
            <rFont val="Calibri"/>
            <family val="2"/>
            <charset val="1"/>
          </rPr>
          <t xml:space="preserve">This is the percentage progress on the journey toward </t>
        </r>
        <r>
          <rPr>
            <i/>
            <sz val="10"/>
            <color rgb="FF000000"/>
            <rFont val="Arial"/>
            <family val="2"/>
            <charset val="1"/>
          </rPr>
          <t>not causing any harm</t>
        </r>
        <r>
          <rPr>
            <sz val="10"/>
            <color rgb="FF000000"/>
            <rFont val="Arial"/>
            <family val="2"/>
            <charset val="1"/>
          </rPr>
          <t xml:space="preserve"> on this issue.</t>
        </r>
      </text>
    </comment>
    <comment ref="L3" authorId="0" shapeId="0" xr:uid="{00000000-0006-0000-0D00-000002000000}">
      <text>
        <r>
          <rPr>
            <sz val="11"/>
            <color rgb="FF000000"/>
            <rFont val="Calibri"/>
            <family val="2"/>
            <charset val="1"/>
          </rPr>
          <t xml:space="preserve">Employees who work reasonable hours, who feel secure in their employment, and who are afforded adequate time off are more likely to thrive physically, emotionally, and mentally – in and outside work. 
Fair employment terms align with human rights as defined by the Universal Declaration of Human Rights and Associated Covenants and the International Labor Organization (ILO) Declaration on the Fundamental Principles and Rights at Work. </t>
        </r>
      </text>
    </comment>
    <comment ref="L5" authorId="0" shapeId="0" xr:uid="{00000000-0006-0000-0D00-000003000000}">
      <text>
        <r>
          <rPr>
            <sz val="11"/>
            <color rgb="FF000000"/>
            <rFont val="Calibri"/>
            <family val="2"/>
            <charset val="1"/>
          </rPr>
          <t>A sustainable organization ensures that all its workers are treated fairly. Contracts between employer and employee afford individuals the basic protections, freedoms and rights expected in a prosperous and just society.
For example, a sustainable organization: 
(a) does not use child labor
(b) ensures employees’ freedom of association
(c) structures contracts to include fair working hours
(d) accommodates appropriate periods of leave from work</t>
        </r>
      </text>
    </comment>
    <comment ref="L6" authorId="0" shapeId="0" xr:uid="{00000000-0006-0000-0D00-000004000000}">
      <text>
        <r>
          <rPr>
            <sz val="11"/>
            <color rgb="FF000000"/>
            <rFont val="Calibri"/>
            <family val="2"/>
            <charset val="1"/>
          </rPr>
          <t>If this choice is checked, the score will be 100%, since the company is doing no harm in this issue.</t>
        </r>
      </text>
    </comment>
    <comment ref="L7" authorId="0" shapeId="0" xr:uid="{00000000-0006-0000-0D00-000005000000}">
      <text>
        <r>
          <rPr>
            <sz val="11"/>
            <color rgb="FF000000"/>
            <rFont val="Calibri"/>
            <family val="2"/>
            <charset val="1"/>
          </rPr>
          <t>If this choice is checked, the score will be zero, even if other choices are checked. If this is selected, ignore the rest of the choices in the list and move on to the next question.</t>
        </r>
      </text>
    </comment>
    <comment ref="L8" authorId="0" shapeId="0" xr:uid="{00000000-0006-0000-0D00-000006000000}">
      <text>
        <r>
          <rPr>
            <sz val="11"/>
            <color rgb="FF000000"/>
            <rFont val="Calibri"/>
            <family val="2"/>
            <charset val="1"/>
          </rPr>
          <t>We adhere to the minimum working age defined by ILO Convention no. 138.2.</t>
        </r>
      </text>
    </comment>
    <comment ref="L9" authorId="0" shapeId="0" xr:uid="{00000000-0006-0000-0D00-000007000000}">
      <text>
        <r>
          <rPr>
            <sz val="11"/>
            <color rgb="FF000000"/>
            <rFont val="Calibri"/>
            <family val="2"/>
            <charset val="1"/>
          </rPr>
          <t>Our employees have the right to form and join trade unions of their choice (or to choose not to), and the right to bargain collectively.</t>
        </r>
      </text>
    </comment>
    <comment ref="L10" authorId="0" shapeId="0" xr:uid="{00000000-0006-0000-0D00-000008000000}">
      <text>
        <r>
          <rPr>
            <sz val="11"/>
            <color rgb="FF000000"/>
            <rFont val="Calibri"/>
            <family val="2"/>
            <charset val="1"/>
          </rPr>
          <t>We have an employee concerns / complaints process in place, that is accessible to all employees. This is especially important for the protection and security of whistleblowers.
We fairly, respectfully and seriously address employee concerns, once they have been raised.
We regularly assess the effectiveness of the employee concerns process, actively soliciting feedback from employees who have used it and make updates when necessary.</t>
        </r>
      </text>
    </comment>
    <comment ref="L11" authorId="0" shapeId="0" xr:uid="{00000000-0006-0000-0D00-000009000000}">
      <text>
        <r>
          <rPr>
            <sz val="11"/>
            <color rgb="FF000000"/>
            <rFont val="Calibri"/>
            <family val="2"/>
            <charset val="1"/>
          </rPr>
          <t>We comply with national labor laws or widely adopted minimum standards re hours of work, overtime compensation, contract hours, notice of work schedule changes, etc.
Fair working hours are usually 40 hours a week.</t>
        </r>
      </text>
    </comment>
    <comment ref="L12" authorId="0" shapeId="0" xr:uid="{00000000-0006-0000-0D00-00000A000000}">
      <text>
        <r>
          <rPr>
            <sz val="11"/>
            <color rgb="FF000000"/>
            <rFont val="Calibri"/>
            <family val="2"/>
            <charset val="1"/>
          </rPr>
          <t>We comply with national labor laws or widely adopted minimum standards re hours of work, overtime compensation, contract hours, notice of work schedule changes, etc.
Fair working hours are usually 40 hours a week.</t>
        </r>
      </text>
    </comment>
    <comment ref="L13" authorId="0" shapeId="0" xr:uid="{00000000-0006-0000-0D00-00000B000000}">
      <text>
        <r>
          <rPr>
            <sz val="11"/>
            <color rgb="FF000000"/>
            <rFont val="Calibri"/>
            <family val="2"/>
            <charset val="1"/>
          </rPr>
          <t xml:space="preserve">Our paid leave conforms to the  ILO Convention no. 138.2 in the area of holidays with pay. </t>
        </r>
      </text>
    </comment>
    <comment ref="L14" authorId="0" shapeId="0" xr:uid="{00000000-0006-0000-0D00-00000C000000}">
      <text>
        <r>
          <rPr>
            <sz val="11"/>
            <color rgb="FF000000"/>
            <rFont val="Calibri"/>
            <family val="2"/>
            <charset val="1"/>
          </rPr>
          <t>We comply with national labor laws or widely adopted minimum standards (i.e., employees who have been with the company for a minimum of three consecutive months are entitled to sick leave protection)</t>
        </r>
      </text>
    </comment>
    <comment ref="L15" authorId="0" shapeId="0" xr:uid="{00000000-0006-0000-0D00-00000D000000}">
      <text>
        <r>
          <rPr>
            <sz val="11"/>
            <color rgb="FF000000"/>
            <rFont val="Calibri"/>
            <family val="2"/>
            <charset val="1"/>
          </rPr>
          <t>We comply with national labor laws or widely adopted minimum standards (i.e., employees, regardless of gender, have the right to a minimum of 14 weeks of paid maternity or paternity leave).</t>
        </r>
      </text>
    </comment>
    <comment ref="L16" authorId="0" shapeId="0" xr:uid="{00000000-0006-0000-0D00-00000E000000}">
      <text>
        <r>
          <rPr>
            <sz val="11"/>
            <color rgb="FF000000"/>
            <rFont val="Calibri"/>
            <family val="2"/>
            <charset val="1"/>
          </rPr>
          <t>Education, training and development is provided for all, annually, from both internal and external sources. This fosters promotion from within and upward mobility. It may also include a tuition refund program.</t>
        </r>
      </text>
    </comment>
    <comment ref="L17" authorId="0" shapeId="0" xr:uid="{00000000-0006-0000-0D00-00000F000000}">
      <text>
        <r>
          <rPr>
            <sz val="11"/>
            <color rgb="FF000000"/>
            <rFont val="Calibri"/>
            <family val="2"/>
            <charset val="1"/>
          </rPr>
          <t xml:space="preserve">Equity-deserving / equity-seeking / under-served / disadvantaged groups are women, indigenous peoples, the LGBTQ2+ community, and the BIPOC community. </t>
        </r>
      </text>
    </comment>
    <comment ref="L18" authorId="0" shapeId="0" xr:uid="{00000000-0006-0000-0D00-000010000000}">
      <text>
        <r>
          <rPr>
            <sz val="11"/>
            <color rgb="FF000000"/>
            <rFont val="Calibri"/>
            <family val="2"/>
            <charset val="1"/>
          </rPr>
          <t>Defined benefit plans provide a fixed, pre-established benefit for employees at retirement.
In a defined contribution pension plan, employees know how much they will pay into the plan but not how much they will get when they retire. Usually the employee and the employer pay a defined amount into the pension plan each year. The money in the defined contribution pension is invested in one or more products by the employer on the employee's behalf.</t>
        </r>
      </text>
    </comment>
    <comment ref="L19" authorId="0" shapeId="0" xr:uid="{00000000-0006-0000-0D00-000011000000}">
      <text>
        <r>
          <rPr>
            <sz val="11"/>
            <color rgb="FF000000"/>
            <rFont val="Calibri"/>
            <family val="2"/>
            <charset val="1"/>
          </rPr>
          <t xml:space="preserve">In 1965, the CEO-to-worker compensation ratio in the United States stood at about </t>
        </r>
        <r>
          <rPr>
            <b/>
            <sz val="10"/>
            <color rgb="FF000000"/>
            <rFont val="Arial"/>
            <family val="2"/>
            <charset val="1"/>
          </rPr>
          <t>20-to-1.</t>
        </r>
        <r>
          <rPr>
            <sz val="10"/>
            <color rgb="FF000000"/>
            <rFont val="Arial"/>
            <family val="2"/>
            <charset val="1"/>
          </rPr>
          <t xml:space="preserve">  But starting in the 1970s up through 2014, "inflation-adjusted CEO compensation increased 997% vs 11 % growth in a typical worker's annual compensation over the same period. In comparative terms, CEOs in the U.S. now make </t>
        </r>
        <r>
          <rPr>
            <b/>
            <sz val="10"/>
            <color rgb="FF000000"/>
            <rFont val="Arial"/>
            <family val="2"/>
            <charset val="1"/>
          </rPr>
          <t xml:space="preserve">278 </t>
        </r>
        <r>
          <rPr>
            <sz val="10"/>
            <color rgb="FF000000"/>
            <rFont val="Arial"/>
            <family val="2"/>
            <charset val="1"/>
          </rPr>
          <t>times the average worker. Do you have a more reasonable norm for that ratio?</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ChB</author>
  </authors>
  <commentList>
    <comment ref="L2" authorId="0" shapeId="0" xr:uid="{00000000-0006-0000-0E00-000001000000}">
      <text>
        <r>
          <rPr>
            <sz val="11"/>
            <color rgb="FF000000"/>
            <rFont val="Calibri"/>
            <family val="2"/>
            <charset val="1"/>
          </rPr>
          <t xml:space="preserve">This is the percentage progress on the journey toward </t>
        </r>
        <r>
          <rPr>
            <i/>
            <sz val="10"/>
            <color rgb="FF000000"/>
            <rFont val="Arial"/>
            <family val="2"/>
            <charset val="1"/>
          </rPr>
          <t>not causing any harm</t>
        </r>
        <r>
          <rPr>
            <sz val="10"/>
            <color rgb="FF000000"/>
            <rFont val="Arial"/>
            <family val="2"/>
            <charset val="1"/>
          </rPr>
          <t xml:space="preserve"> on this issue.</t>
        </r>
      </text>
    </comment>
    <comment ref="L3" authorId="0" shapeId="0" xr:uid="{00000000-0006-0000-0E00-000002000000}">
      <text>
        <r>
          <rPr>
            <sz val="11"/>
            <color rgb="FF000000"/>
            <rFont val="Calibri"/>
            <family val="2"/>
            <charset val="1"/>
          </rPr>
          <t>Everyone is entitled to equitable treatment and equal opportunity, irrespective of personal characteristics such as age, gender, sexual orientation, ethnicity, country of origin, or disability. 
Discrimination in the workplace may take many forms, and discriminatory behavior can be perpetuated – or at least go unnoticed and unchallenged – by established norms and practices within organizations. A company must be proactive in investigating and monitoring key practices – such as recruitment, pay structures, hiring, performance assessment and promotions – to ensure that no discrimination occurs, however unintentional it may be.</t>
        </r>
      </text>
    </comment>
    <comment ref="L5" authorId="0" shapeId="0" xr:uid="{00000000-0006-0000-0E00-000003000000}">
      <text>
        <r>
          <rPr>
            <sz val="11"/>
            <color rgb="FF000000"/>
            <rFont val="Calibri"/>
            <family val="2"/>
            <charset val="1"/>
          </rPr>
          <t>Everyone is entitled to equitable treatment and equal opportunity, irrespective of personal characteristics such as age, gender, sexual orientation, ethnicity, country of origin, or disability.
A sustainable organization is proactive in investigating and monitoring key practices – such as recruitment, pay structures, hiring, performance assessment and promotions – to ensure that no discrimination occurs, however unintentional it may be.</t>
        </r>
      </text>
    </comment>
    <comment ref="L6" authorId="0" shapeId="0" xr:uid="{00000000-0006-0000-0E00-000004000000}">
      <text>
        <r>
          <rPr>
            <sz val="11"/>
            <color rgb="FF000000"/>
            <rFont val="Calibri"/>
            <family val="2"/>
            <charset val="1"/>
          </rPr>
          <t>If this choice is checked, the score will be 100%, since the company is doing no harm in this issue.</t>
        </r>
      </text>
    </comment>
    <comment ref="L7" authorId="0" shapeId="0" xr:uid="{00000000-0006-0000-0E00-000005000000}">
      <text>
        <r>
          <rPr>
            <sz val="11"/>
            <color rgb="FF000000"/>
            <rFont val="Calibri"/>
            <family val="2"/>
            <charset val="1"/>
          </rPr>
          <t>If this choice is checked, the score will be zero, even if other choices are checked. If this is selected, ignore the rest of the choices in the list and move on to the next question.</t>
        </r>
      </text>
    </comment>
    <comment ref="L8" authorId="0" shapeId="0" xr:uid="{00000000-0006-0000-0E00-000006000000}">
      <text>
        <r>
          <rPr>
            <sz val="11"/>
            <color rgb="FF000000"/>
            <rFont val="Calibri"/>
            <family val="2"/>
            <charset val="1"/>
          </rPr>
          <t>The policy explicitly states the company's commitment to a discrimination-free workplace. Our policies include consideration of overall diversity, equity, inclusion and accessibility for equity-seeking populations (e.g., the LGBTQ2+ community, the BIPOC community, women).</t>
        </r>
      </text>
    </comment>
    <comment ref="L9" authorId="0" shapeId="0" xr:uid="{00000000-0006-0000-0E00-000007000000}">
      <text>
        <r>
          <rPr>
            <sz val="11"/>
            <color rgb="FF000000"/>
            <rFont val="Calibri"/>
            <family val="2"/>
            <charset val="1"/>
          </rPr>
          <t>The policy explicitly states the company's commitment to pay equity for all employees, not just women.</t>
        </r>
      </text>
    </comment>
    <comment ref="L10" authorId="0" shapeId="0" xr:uid="{00000000-0006-0000-0E00-000008000000}">
      <text>
        <r>
          <rPr>
            <sz val="11"/>
            <color rgb="FF000000"/>
            <rFont val="Calibri"/>
            <family val="2"/>
            <charset val="1"/>
          </rPr>
          <t xml:space="preserve">Treatment of women is a good proxy for monitoring of other diversity statistics. The gender pay ratio goal is 100%. That is, the pay equity goal is equal pay for work of equal value, regardless of worker gender or other diversity attribute.
</t>
        </r>
        <r>
          <rPr>
            <sz val="10"/>
            <color rgb="FF000000"/>
            <rFont val="Arial"/>
            <family val="2"/>
            <charset val="1"/>
          </rPr>
          <t xml:space="preserve">
Estimate the percentage on this scale, rounding up: 
0%, 10%, 20% … 80%, 90%, 100%.
Document data sources, estimation methodology and assumptions in the Notes area.</t>
        </r>
      </text>
    </comment>
    <comment ref="L14" authorId="0" shapeId="0" xr:uid="{00000000-0006-0000-0E00-000009000000}">
      <text>
        <r>
          <rPr>
            <sz val="11"/>
            <color rgb="FF000000"/>
            <rFont val="Calibri"/>
            <family val="2"/>
            <charset val="1"/>
          </rPr>
          <t>These targets may be in addition to targets for minorities.</t>
        </r>
      </text>
    </comment>
    <comment ref="L15" authorId="0" shapeId="0" xr:uid="{00000000-0006-0000-0E00-00000A000000}">
      <text>
        <r>
          <rPr>
            <sz val="11"/>
            <color rgb="FF000000"/>
            <rFont val="Calibri"/>
            <family val="2"/>
            <charset val="1"/>
          </rPr>
          <t>These targets may be in addition to targets for minorities.</t>
        </r>
      </text>
    </comment>
    <comment ref="L16" authorId="0" shapeId="0" xr:uid="{00000000-0006-0000-0E00-00000B000000}">
      <text>
        <r>
          <rPr>
            <sz val="11"/>
            <color rgb="FF000000"/>
            <rFont val="Calibri"/>
            <family val="2"/>
            <charset val="1"/>
          </rPr>
          <t>These targets may be in addition to targets for minorities.</t>
        </r>
      </text>
    </comment>
    <comment ref="L17" authorId="0" shapeId="0" xr:uid="{00000000-0006-0000-0E00-00000C000000}">
      <text>
        <r>
          <rPr>
            <sz val="11"/>
            <color rgb="FF000000"/>
            <rFont val="Calibri"/>
            <family val="2"/>
            <charset val="1"/>
          </rPr>
          <t>Communication is vis the usual formal and informal employee communication channels, with periodic reminders.</t>
        </r>
      </text>
    </comment>
    <comment ref="L18" authorId="0" shapeId="0" xr:uid="{00000000-0006-0000-0E00-00000D000000}">
      <text>
        <r>
          <rPr>
            <sz val="11"/>
            <color rgb="FF000000"/>
            <rFont val="Calibri"/>
            <family val="2"/>
            <charset val="1"/>
          </rPr>
          <t xml:space="preserve">The policy is reflected in recruitment, training, performance evaluations and compensation guidelines. </t>
        </r>
      </text>
    </comment>
    <comment ref="L19" authorId="0" shapeId="0" xr:uid="{00000000-0006-0000-0E00-00000E000000}">
      <text>
        <r>
          <rPr>
            <sz val="11"/>
            <color rgb="FF000000"/>
            <rFont val="Calibri"/>
            <family val="2"/>
            <charset val="1"/>
          </rPr>
          <t xml:space="preserve">Equity-deserving / equity-seeking / under-served / disadvantaged groups are women, indigenous peoples, the LGBTQ2+ community, and the BIPOC community. </t>
        </r>
      </text>
    </comment>
    <comment ref="L20" authorId="0" shapeId="0" xr:uid="{00000000-0006-0000-0E00-00000F000000}">
      <text>
        <r>
          <rPr>
            <sz val="11"/>
            <color rgb="FF000000"/>
            <rFont val="Calibri"/>
            <family val="2"/>
            <charset val="1"/>
          </rPr>
          <t xml:space="preserve"> Actions taken and feedback received are documented for internal reference.</t>
        </r>
      </text>
    </comment>
    <comment ref="L21" authorId="0" shapeId="0" xr:uid="{00000000-0006-0000-0E00-000010000000}">
      <text>
        <r>
          <rPr>
            <sz val="11"/>
            <color rgb="FF000000"/>
            <rFont val="Calibri"/>
            <family val="2"/>
            <charset val="1"/>
          </rPr>
          <t xml:space="preserve">When needed, steps are taken to adjust the controls and continuous improve the policy and programs.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ChB</author>
  </authors>
  <commentList>
    <comment ref="L2" authorId="0" shapeId="0" xr:uid="{00000000-0006-0000-0F00-000001000000}">
      <text>
        <r>
          <rPr>
            <sz val="11"/>
            <color rgb="FF000000"/>
            <rFont val="Calibri"/>
            <family val="2"/>
            <charset val="1"/>
          </rPr>
          <t xml:space="preserve">This is the percentage progress on the journey toward </t>
        </r>
        <r>
          <rPr>
            <i/>
            <sz val="10"/>
            <color rgb="FF000000"/>
            <rFont val="Arial"/>
            <family val="2"/>
            <charset val="1"/>
          </rPr>
          <t>not causing any harm</t>
        </r>
        <r>
          <rPr>
            <sz val="10"/>
            <color rgb="FF000000"/>
            <rFont val="Arial"/>
            <family val="2"/>
            <charset val="1"/>
          </rPr>
          <t xml:space="preserve"> on this issue.</t>
        </r>
      </text>
    </comment>
    <comment ref="L3" authorId="0" shapeId="0" xr:uid="{00000000-0006-0000-0F00-000002000000}">
      <text>
        <r>
          <rPr>
            <sz val="11"/>
            <color rgb="FF000000"/>
            <rFont val="Calibri"/>
            <family val="2"/>
            <charset val="1"/>
          </rPr>
          <t>Ethical behavior is critical to a company's goodwill and reputation. 
Companies should proactively identify and pre-emptively prevent, specific issues which could lead to ethical breaches such as: anti-competitive practices (e.g. unfair supplier treatment, price fixing); dis-information (e.g. misrepresenting or failing to disclose information which could influence stakeholder decisions or wellbeing); abuse of trust (e.g. inappropriate use of personal data); and willful ignorance (e.g. neglecting to investigate supply chains in which human rights abuses are suspected).</t>
        </r>
      </text>
    </comment>
    <comment ref="L5" authorId="0" shapeId="0" xr:uid="{00000000-0006-0000-0F00-000003000000}">
      <text>
        <r>
          <rPr>
            <sz val="11"/>
            <color rgb="FF000000"/>
            <rFont val="Calibri"/>
            <family val="2"/>
            <charset val="1"/>
          </rPr>
          <t xml:space="preserve">A sustainable organization actively seeks to anticipate, avoid and address ethical breaches that may arise as a result of its activities. It identifies high-risk areas for ethical issues within the organization; it adopts a public commitment to ethical conduct; and it establishes internal
controls to ensure that it lives up to that commitment. </t>
        </r>
      </text>
    </comment>
    <comment ref="L6" authorId="0" shapeId="0" xr:uid="{00000000-0006-0000-0F00-000004000000}">
      <text>
        <r>
          <rPr>
            <sz val="11"/>
            <color rgb="FF000000"/>
            <rFont val="Calibri"/>
            <family val="2"/>
            <charset val="1"/>
          </rPr>
          <t>If this choice is checked, the score will be zero, even if other choices are checked. If this is selected, ignore the rest of the choices in the list and move on to the next question.</t>
        </r>
      </text>
    </comment>
    <comment ref="L7" authorId="0" shapeId="0" xr:uid="{00000000-0006-0000-0F00-000005000000}">
      <text>
        <r>
          <rPr>
            <sz val="11"/>
            <color rgb="FF000000"/>
            <rFont val="Calibri"/>
            <family val="2"/>
            <charset val="1"/>
          </rPr>
          <t xml:space="preserve">We support local economic development and community resilience through local procurement, local ownership, local banking, and support of local service organizations / NGOs / charities. When possible, we provide micro-franchise, micro-distribution, and supplier opportunities to local equity-seeking populations.
Many local businesses are SMEs, so our large procurement contracts may be unbundled to allow small suppliers to compete. Plus, use of these suppliers is often included in </t>
        </r>
        <r>
          <rPr>
            <b/>
            <sz val="10"/>
            <color rgb="FF000000"/>
            <rFont val="Arial"/>
            <family val="2"/>
            <charset val="1"/>
          </rPr>
          <t>Community Benefit Agreements (CBAs)</t>
        </r>
        <r>
          <rPr>
            <sz val="10"/>
            <color rgb="FF000000"/>
            <rFont val="Arial"/>
            <family val="2"/>
            <charset val="1"/>
          </rPr>
          <t>. A CBA specifies social value outcomes that will be delivered by the prime contractor as part of a major construction, infrastructure or land development project like building a headquarters, plant, bridge, a road, school, hospital, office tower, or transit system. The CBA specifies community / social value deliverables such as job training and purchasing from local businesses, social enterprises, and SME's owned by equity-seeking populations.</t>
        </r>
      </text>
    </comment>
    <comment ref="L8" authorId="0" shapeId="0" xr:uid="{00000000-0006-0000-0F00-000006000000}">
      <text>
        <r>
          <rPr>
            <sz val="11"/>
            <color rgb="FF000000"/>
            <rFont val="Calibri"/>
            <family val="2"/>
            <charset val="1"/>
          </rPr>
          <t>We have an ethics policy explicitly stating the company's commitment to ensure that its employees and other representatives act in an ethical manner. As a minimum, the policy explicitly forbids corruption, bribes, kick-backs, fraud, and money laundering. 
We include education on our ethics policy in our new hire training program and employee handbook, or equivalents, and have periodic refresher sessions for all employees, including executives and front-line marketing personnel. 
We require all employees to sign off annually on their familiarity with our ethical business practices policy, and have severe consequences for violators.</t>
        </r>
      </text>
    </comment>
    <comment ref="L9" authorId="0" shapeId="0" xr:uid="{00000000-0006-0000-0F00-000007000000}">
      <text>
        <r>
          <rPr>
            <sz val="11"/>
            <color rgb="FF000000"/>
            <rFont val="Calibri"/>
            <family val="2"/>
            <charset val="1"/>
          </rPr>
          <t>Some of our facilities cause impacts that could concern neighboring communities, so we have a community concerns process in place, that is available and actively communicated to the community. 
We fairly, respectfully and seriously address community concerns, once they have been raised.
We regularly assess the effectiveness of the community concerns process, actively soliciting feedback from citizens who have used it and make updates when necessary.</t>
        </r>
      </text>
    </comment>
    <comment ref="L10" authorId="0" shapeId="0" xr:uid="{00000000-0006-0000-0F00-000008000000}">
      <text>
        <r>
          <rPr>
            <sz val="11"/>
            <color rgb="FF000000"/>
            <rFont val="Calibri"/>
            <family val="2"/>
            <charset val="1"/>
          </rPr>
          <t>We have a customer concerns / complaints process in place, that is accessible to all customers. This is especially important for the handling of misleading advertising, labelling and product content concerns.
We fairly, respectfully and seriously address customer concerns, once they have been raised.
We regularly assess the effectiveness of the customer concerns process, actively soliciting feedback from customers who have used it and make updates when necessary.</t>
        </r>
      </text>
    </comment>
    <comment ref="L11" authorId="0" shapeId="0" xr:uid="{00000000-0006-0000-0F00-000009000000}">
      <text>
        <r>
          <rPr>
            <sz val="11"/>
            <color rgb="FF000000"/>
            <rFont val="Calibri"/>
            <family val="2"/>
            <charset val="1"/>
          </rPr>
          <t xml:space="preserve">We actively and diligently protect customer privacy. We immediately inform customers of any breaches of our cybersecurity and take corrective action to prevent further access to confidential customer and company information. </t>
        </r>
      </text>
    </comment>
    <comment ref="L12" authorId="0" shapeId="0" xr:uid="{00000000-0006-0000-0F00-00000A000000}">
      <text>
        <r>
          <rPr>
            <sz val="11"/>
            <color rgb="FF000000"/>
            <rFont val="Calibri"/>
            <family val="2"/>
            <charset val="1"/>
          </rPr>
          <t>We do not seek to influence public policy in ways that could undermine progress toward a socially just, economically inclusive and environmentally restorative society.</t>
        </r>
      </text>
    </comment>
    <comment ref="L13" authorId="0" shapeId="0" xr:uid="{00000000-0006-0000-0F00-00000B000000}">
      <text>
        <r>
          <rPr>
            <sz val="11"/>
            <color rgb="FF000000"/>
            <rFont val="Calibri"/>
            <family val="2"/>
            <charset val="1"/>
          </rPr>
          <t xml:space="preserve">We have negative screens against investing in organizations or projects that could undermine progress toward a just, economically inclusive and environmentally restorative society, such as fossil fuel producers, weapons producers, and tobacco companies. </t>
        </r>
      </text>
    </comment>
    <comment ref="L14" authorId="0" shapeId="0" xr:uid="{00000000-0006-0000-0F00-00000C000000}">
      <text>
        <r>
          <rPr>
            <sz val="11"/>
            <color rgb="FF000000"/>
            <rFont val="Calibri"/>
            <family val="2"/>
            <charset val="1"/>
          </rPr>
          <t>Governments require tax revenue to fund critical services upon which society and business depend. Organizations have an obligation to be diligent in their approach to tax payments. They commit to a responsible, ethical and fair tax policy; they adopt a transparent approach to tax reporting; and they do not deliberately seek ways to obey the letter but not the spirit of tax laws in jurisdictions in which they operate.</t>
        </r>
      </text>
    </comment>
    <comment ref="L15" authorId="0" shapeId="0" xr:uid="{00000000-0006-0000-0F00-00000D000000}">
      <text>
        <r>
          <rPr>
            <sz val="11"/>
            <color rgb="FF000000"/>
            <rFont val="Calibri"/>
            <family val="2"/>
            <charset val="1"/>
          </rPr>
          <t xml:space="preserve">Our tax strategy is to not use low- or no-tax jurisdictions for the primary purpose of tax avoidance. </t>
        </r>
        <r>
          <rPr>
            <sz val="10"/>
            <color rgb="FF000000"/>
            <rFont val="Arial"/>
            <family val="2"/>
            <charset val="1"/>
          </rPr>
          <t>We do not use shell companies and tax havens, and we do not use manipulative or abusive internal transfer pricing.</t>
        </r>
      </text>
    </comment>
    <comment ref="L16" authorId="0" shapeId="0" xr:uid="{00000000-0006-0000-0F00-00000E000000}">
      <text>
        <r>
          <rPr>
            <sz val="11"/>
            <color rgb="FF000000"/>
            <rFont val="Calibri"/>
            <family val="2"/>
            <charset val="1"/>
          </rPr>
          <t>We publish full financial statements, including all taxes paid, even if not required to do so by law.</t>
        </r>
      </text>
    </comment>
    <comment ref="L17" authorId="0" shapeId="0" xr:uid="{00000000-0006-0000-0F00-00000F000000}">
      <text>
        <r>
          <rPr>
            <sz val="11"/>
            <color rgb="FF000000"/>
            <rFont val="Calibri"/>
            <family val="2"/>
            <charset val="1"/>
          </rPr>
          <t>Our tax strategy is to pay all intended types of taxes (e.g., income taxes, property taxes, sales taxes) that would be due for similar companies operating in our jurisdictions.
If we earn revenue in different tax jurisdictions, our tax strategy is to declare profits in the place where the revenue was earned, and to pay taxes to those jurisdictions on profits made in those jurisdictions.</t>
        </r>
      </text>
    </comment>
    <comment ref="L18" authorId="0" shapeId="0" xr:uid="{00000000-0006-0000-0F00-000010000000}">
      <text>
        <r>
          <rPr>
            <sz val="11"/>
            <color rgb="FF000000"/>
            <rFont val="Calibri"/>
            <family val="2"/>
            <charset val="1"/>
          </rPr>
          <t xml:space="preserve">Sustainable companies do not use aggressive tax avoidance strategies, though legal, to circumvent paying their fair share of income taxes. The </t>
        </r>
        <r>
          <rPr>
            <i/>
            <sz val="10"/>
            <color rgb="FF000000"/>
            <rFont val="Arial"/>
            <family val="2"/>
            <charset val="1"/>
          </rPr>
          <t>effective</t>
        </r>
        <r>
          <rPr>
            <sz val="10"/>
            <color rgb="FF000000"/>
            <rFont val="Arial"/>
            <family val="2"/>
            <charset val="1"/>
          </rPr>
          <t xml:space="preserve"> tax rate for a corporation is the average rate at which its pre-tax profits are taxed, while the </t>
        </r>
        <r>
          <rPr>
            <i/>
            <sz val="10"/>
            <color rgb="FF000000"/>
            <rFont val="Arial"/>
            <family val="2"/>
            <charset val="1"/>
          </rPr>
          <t>statutory</t>
        </r>
        <r>
          <rPr>
            <sz val="10"/>
            <color rgb="FF000000"/>
            <rFont val="Arial"/>
            <family val="2"/>
            <charset val="1"/>
          </rPr>
          <t xml:space="preserve"> tax rate is the legal percentage established by law.
Estimate the percentage on this scale, rounding up: 
0%, 10%, 20% … 80%, 90%, 100%.
Document data sources, estimation methodology and assumptions in the Notes area.</t>
        </r>
      </text>
    </comment>
    <comment ref="L19" authorId="0" shapeId="0" xr:uid="{00000000-0006-0000-0F00-000011000000}">
      <text>
        <r>
          <rPr>
            <sz val="11"/>
            <color rgb="FF000000"/>
            <rFont val="Calibri"/>
            <family val="2"/>
            <charset val="1"/>
          </rPr>
          <t>Local governments use the property taxes  to fund water and sewer improvements, and provide law enforcement, fire protection, education, road and highway construction, libraries, and other services that benefit the community. Special arrangements are sometimes made to entice companies to locate in a municipality. This compares the mill rate applied to the organization's property to the normal mill rate for similar properties, to determine if the company is a free-rider.
Estimate the percentage on this scale, rounding up: 
0%, 10%, 20% … 80%, 90%, 100%.
Document data sources, estimation methodology and assumptions in the Notes area.</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ChB</author>
  </authors>
  <commentList>
    <comment ref="L2" authorId="0" shapeId="0" xr:uid="{00000000-0006-0000-1000-000001000000}">
      <text>
        <r>
          <rPr>
            <sz val="11"/>
            <color rgb="FF000000"/>
            <rFont val="Calibri"/>
            <family val="2"/>
            <charset val="1"/>
          </rPr>
          <t xml:space="preserve">These are bonus points that are added to the overall average of the Performance scores on the other issues, to give a higher overall score. An overall score that is greater than 100% indicates that the organization is having a </t>
        </r>
        <r>
          <rPr>
            <i/>
            <sz val="10"/>
            <color rgb="FF000000"/>
            <rFont val="Arial"/>
            <family val="2"/>
            <charset val="1"/>
          </rPr>
          <t>net positive / regenerative</t>
        </r>
        <r>
          <rPr>
            <sz val="10"/>
            <color rgb="FF000000"/>
            <rFont val="Arial"/>
            <family val="2"/>
            <charset val="1"/>
          </rPr>
          <t xml:space="preserve"> impact.</t>
        </r>
      </text>
    </comment>
    <comment ref="L3" authorId="0" shapeId="0" xr:uid="{00000000-0006-0000-1000-000002000000}">
      <text>
        <r>
          <rPr>
            <sz val="11"/>
            <color rgb="FF000000"/>
            <rFont val="Calibri"/>
            <family val="2"/>
            <charset val="1"/>
          </rPr>
          <t xml:space="preserve">This section gives credit to the company for enabling progress on stakeholders' wellbeing through their own products and services' positive impacts, by helping others cause less harm, as well as by helping / amplifying others’ positive impacts through monetary or in-kind donations. </t>
        </r>
      </text>
    </comment>
    <comment ref="L5" authorId="0" shapeId="0" xr:uid="{00000000-0006-0000-1000-000003000000}">
      <text>
        <r>
          <rPr>
            <sz val="11"/>
            <color rgb="FF000000"/>
            <rFont val="Calibri"/>
            <family val="2"/>
            <charset val="1"/>
          </rPr>
          <t xml:space="preserve">This question gives credit to the company for having a positive impact on </t>
        </r>
        <r>
          <rPr>
            <b/>
            <sz val="10"/>
            <color rgb="FF000000"/>
            <rFont val="Arial"/>
            <family val="2"/>
            <charset val="1"/>
          </rPr>
          <t>environmental</t>
        </r>
        <r>
          <rPr>
            <sz val="10"/>
            <color rgb="FF000000"/>
            <rFont val="Arial"/>
            <family val="2"/>
            <charset val="1"/>
          </rPr>
          <t xml:space="preserve"> issues.</t>
        </r>
      </text>
    </comment>
    <comment ref="L6" authorId="0" shapeId="0" xr:uid="{00000000-0006-0000-1000-000004000000}">
      <text>
        <r>
          <rPr>
            <sz val="11"/>
            <color rgb="FF000000"/>
            <rFont val="Calibri"/>
            <family val="2"/>
            <charset val="1"/>
          </rPr>
          <t>e.g., energy-efficient appliances; solar powered lanterns; solar panel installation; wind turbine manufacturing; microgrid systems; energy storage systems; next generation biofuels; energy metering and audit software; IT enabled energy management.</t>
        </r>
      </text>
    </comment>
    <comment ref="L7" authorId="0" shapeId="0" xr:uid="{00000000-0006-0000-1000-000005000000}">
      <text>
        <r>
          <rPr>
            <sz val="11"/>
            <color rgb="FF000000"/>
            <rFont val="Calibri"/>
            <family val="2"/>
            <charset val="1"/>
          </rPr>
          <t>e.g., water efficient machinery; drip irrigation systems; low-water hygiene and sanitation products; community-, family- or individual-level water purification systems; water metering and leak detecting software; rainwater collection and storage systems; IT enabled water management; physical water and sewage treatment infrastructure.</t>
        </r>
      </text>
    </comment>
    <comment ref="L8" authorId="0" shapeId="0" xr:uid="{00000000-0006-0000-1000-000006000000}">
      <text>
        <r>
          <rPr>
            <sz val="11"/>
            <color rgb="FF000000"/>
            <rFont val="Calibri"/>
            <family val="2"/>
            <charset val="1"/>
          </rPr>
          <t>e.g., hybrid vehicles; electric vehicles; carbon removal and sequestration technologies; propagation, protection or rehabilitation of forests, mangroves and other natural carbon sinks.</t>
        </r>
      </text>
    </comment>
    <comment ref="L9" authorId="0" shapeId="0" xr:uid="{00000000-0006-0000-1000-000007000000}">
      <text>
        <r>
          <rPr>
            <sz val="11"/>
            <color rgb="FF000000"/>
            <rFont val="Calibri"/>
            <family val="2"/>
            <charset val="1"/>
          </rPr>
          <t>e.g., innovative manufacturing or agriculture processes that generate fewer harmful emissions;  filters and interceptors for harmful emissions, with responsible disposition; brownfield recovery, decontamination and restoration technologies; innovative waste water treatment systems.</t>
        </r>
      </text>
    </comment>
    <comment ref="L10" authorId="0" shapeId="0" xr:uid="{00000000-0006-0000-1000-000008000000}">
      <text>
        <r>
          <rPr>
            <sz val="11"/>
            <color rgb="FF000000"/>
            <rFont val="Calibri"/>
            <family val="2"/>
            <charset val="1"/>
          </rPr>
          <t xml:space="preserve">e.g., zero-waste systems; reusable non-plastic packaging; multi-use products instead of single-use plastic products; waste collection and recycling systems; systems to remove and repurpose plastics from oceans and landfills; safe energy-from-waste systems; composting systems. </t>
        </r>
      </text>
    </comment>
    <comment ref="L11" authorId="0" shapeId="0" xr:uid="{00000000-0006-0000-1000-000009000000}">
      <text>
        <r>
          <rPr>
            <sz val="11"/>
            <color rgb="FF000000"/>
            <rFont val="Calibri"/>
            <family val="2"/>
            <charset val="1"/>
          </rPr>
          <t>e.g., substitutes for palm oil; plant alternatives for ingredients sourced from wild; certified seafood, paper, coffee; palm oil, etc.; crop rotation programs; sustainable tourism in marine and terrestrial habitats; protection for degraded areas so they can regenerate naturally; technology that filters microplastics from waste water; restoration of native shoreline trees and wetlands; oil spill cleanup technologies; reforestation using native species; preservation of prehistoric art sites; ensuring indigenous people’s traditional or customary rights to  land, fisheries and forests; reconstruction of cultural heritage sites in conflict zones.</t>
        </r>
      </text>
    </comment>
    <comment ref="L12" authorId="0" shapeId="0" xr:uid="{00000000-0006-0000-1000-00000A000000}">
      <text>
        <r>
          <rPr>
            <sz val="11"/>
            <color rgb="FF000000"/>
            <rFont val="Calibri"/>
            <family val="2"/>
            <charset val="1"/>
          </rPr>
          <t>The estimate is divided by 10 to ensure that a high score here does not unduly overshadow the organization's need to take action on reducing it harmful impacts on these and other sustainability issues. For example, some environmental non-governmental organizations (ENGOs) could claim 100% here and we still need them to walk the talk and reduce their own organization's harmful impacts on people and planet.</t>
        </r>
      </text>
    </comment>
    <comment ref="L13" authorId="0" shapeId="0" xr:uid="{00000000-0006-0000-1000-00000B000000}">
      <text>
        <r>
          <rPr>
            <sz val="11"/>
            <color rgb="FF000000"/>
            <rFont val="Calibri"/>
            <family val="2"/>
            <charset val="1"/>
          </rPr>
          <t xml:space="preserve">Document any assumptions used in the  calculation methodology. </t>
        </r>
      </text>
    </comment>
    <comment ref="L14" authorId="0" shapeId="0" xr:uid="{00000000-0006-0000-1000-00000C000000}">
      <text>
        <r>
          <rPr>
            <sz val="11"/>
            <color rgb="FF000000"/>
            <rFont val="Calibri"/>
            <family val="2"/>
            <charset val="1"/>
          </rPr>
          <t xml:space="preserve">This help is provided directly to recipients as in-kind donations of products and services. If the products or services are offered at a discount to those who otherwise could not afford them, count the difference between the reduced price and the normal price as the donated amount. Donated services count if they are provided by employees / consultants who are reimbursed by the organization for their time. </t>
        </r>
      </text>
    </comment>
    <comment ref="L15" authorId="0" shapeId="0" xr:uid="{00000000-0006-0000-1000-00000D000000}">
      <text>
        <r>
          <rPr>
            <sz val="11"/>
            <color rgb="FF000000"/>
            <rFont val="Calibri"/>
            <family val="2"/>
            <charset val="1"/>
          </rPr>
          <t xml:space="preserve">Document any assumptions and how the estimate was calculated. If the donation is associated with a project undertaken alone or with partners, consider describing the "so what" of the project using the five dimensions suggested by the Impact Management Project: What, Who, How Much, Contribution, Risk. For more guidance on this, see the Reference below. </t>
        </r>
      </text>
    </comment>
    <comment ref="L16" authorId="0" shapeId="0" xr:uid="{00000000-0006-0000-1000-00000E000000}">
      <text>
        <r>
          <rPr>
            <sz val="11"/>
            <color rgb="FF000000"/>
            <rFont val="Calibri"/>
            <family val="2"/>
            <charset val="1"/>
          </rPr>
          <t xml:space="preserve">This help is provided through organizations like charities or NGOs who work on these environmental issues. The total value of donations is the sum of monetary donations and the value of in-kind donations. Donated services count if they are provided by employees / consultants who are reimbursed by the organization for their time. </t>
        </r>
      </text>
    </comment>
    <comment ref="L17" authorId="0" shapeId="0" xr:uid="{00000000-0006-0000-1000-00000F000000}">
      <text>
        <r>
          <rPr>
            <sz val="11"/>
            <color rgb="FF000000"/>
            <rFont val="Calibri"/>
            <family val="2"/>
            <charset val="1"/>
          </rPr>
          <t xml:space="preserve">Document any assumptions and how the estimate was calculated. If the donation is associated with a project undertaken with charities, ENGOs, or other partners, consider describing the "so what" of the project using the five dimensions suggested by the Impact Management Project: What, Who, How Much, Contribution, Risk. For more guidance on this, see the Reference below. </t>
        </r>
      </text>
    </comment>
    <comment ref="L19" authorId="0" shapeId="0" xr:uid="{00000000-0006-0000-1000-000010000000}">
      <text>
        <r>
          <rPr>
            <sz val="11"/>
            <color rgb="FF000000"/>
            <rFont val="Calibri"/>
            <family val="2"/>
            <charset val="1"/>
          </rPr>
          <t>This question gives credit to the company for having a positive impact on</t>
        </r>
        <r>
          <rPr>
            <b/>
            <sz val="10"/>
            <color rgb="FF000000"/>
            <rFont val="Arial"/>
            <family val="2"/>
            <charset val="1"/>
          </rPr>
          <t xml:space="preserve"> social </t>
        </r>
        <r>
          <rPr>
            <sz val="10"/>
            <color rgb="FF000000"/>
            <rFont val="Arial"/>
            <family val="2"/>
            <charset val="1"/>
          </rPr>
          <t>issues.</t>
        </r>
      </text>
    </comment>
    <comment ref="L20" authorId="0" shapeId="0" xr:uid="{00000000-0006-0000-1000-000011000000}">
      <text>
        <r>
          <rPr>
            <sz val="11"/>
            <color rgb="FF000000"/>
            <rFont val="Calibri"/>
            <family val="2"/>
            <charset val="1"/>
          </rPr>
          <t xml:space="preserve">e.g., provision and accessibility of clean water, sanitation, healthy food, energy and decent housing.
</t>
        </r>
      </text>
    </comment>
    <comment ref="L21" authorId="0" shapeId="0" xr:uid="{00000000-0006-0000-1000-000012000000}">
      <text>
        <r>
          <rPr>
            <sz val="11"/>
            <color rgb="FF000000"/>
            <rFont val="Calibri"/>
            <family val="2"/>
            <charset val="1"/>
          </rPr>
          <t xml:space="preserve"> e.g., increased access to essential medical supplies; increased levels of fitness and physical activities; provision of healthy alternatives to products that are traditionally unhealthy or toxic; improved mental health supports;  reduction of violence or promotion of cross-cultural understanding and/or conflict resolution; provision of accessible indoor/outdoor green spaces</t>
        </r>
      </text>
    </comment>
    <comment ref="L22" authorId="0" shapeId="0" xr:uid="{00000000-0006-0000-1000-000013000000}">
      <text>
        <r>
          <rPr>
            <sz val="11"/>
            <color rgb="FF000000"/>
            <rFont val="Calibri"/>
            <family val="2"/>
            <charset val="1"/>
          </rPr>
          <t xml:space="preserve">e.g., help others have access to:
* formal, non-formal and informal education
* vocational or skills-based training 
* cutting-edge information and communication technologies
* social security and financial planning guidance
* legal, insurance and empowerment guidance </t>
        </r>
      </text>
    </comment>
    <comment ref="L23" authorId="0" shapeId="0" xr:uid="{00000000-0006-0000-1000-000014000000}">
      <text>
        <r>
          <rPr>
            <sz val="11"/>
            <color rgb="FF000000"/>
            <rFont val="Calibri"/>
            <family val="2"/>
            <charset val="1"/>
          </rPr>
          <t>The estimate is divided by 10 to ensure that a high score here does not unduly overshadow the organization's need to take action on reducing it harmful impacts on these and other sustainability issues. For example, some charities could claim 100% here and we still need them to walk the talk and reduce their own organization's harmful impacts on people and planet.</t>
        </r>
      </text>
    </comment>
    <comment ref="L24" authorId="0" shapeId="0" xr:uid="{00000000-0006-0000-1000-000015000000}">
      <text>
        <r>
          <rPr>
            <sz val="11"/>
            <color rgb="FF000000"/>
            <rFont val="Calibri"/>
            <family val="2"/>
            <charset val="1"/>
          </rPr>
          <t xml:space="preserve">Document any assumptions used in the  calculation methodology. </t>
        </r>
      </text>
    </comment>
    <comment ref="L25" authorId="0" shapeId="0" xr:uid="{00000000-0006-0000-1000-000016000000}">
      <text>
        <r>
          <rPr>
            <sz val="11"/>
            <color rgb="FF000000"/>
            <rFont val="Calibri"/>
            <family val="2"/>
            <charset val="1"/>
          </rPr>
          <t xml:space="preserve">This help is provided </t>
        </r>
        <r>
          <rPr>
            <b/>
            <sz val="10"/>
            <color rgb="FF000000"/>
            <rFont val="Arial"/>
            <family val="2"/>
            <charset val="1"/>
          </rPr>
          <t xml:space="preserve">directly </t>
        </r>
        <r>
          <rPr>
            <sz val="10"/>
            <color rgb="FF000000"/>
            <rFont val="Arial"/>
            <family val="2"/>
            <charset val="1"/>
          </rPr>
          <t xml:space="preserve">to recipients as in-kind donations of products and services. If the products or services are offered at a discount to those who otherwise could not afford them, count the difference between the reduced price and the normal price as the donated amount. 
Donated services count if they are provided by employees / consultants who are reimbursed by the organization for their time. </t>
        </r>
      </text>
    </comment>
    <comment ref="L26" authorId="0" shapeId="0" xr:uid="{00000000-0006-0000-1000-000017000000}">
      <text>
        <r>
          <rPr>
            <sz val="11"/>
            <color rgb="FF000000"/>
            <rFont val="Calibri"/>
            <family val="2"/>
            <charset val="1"/>
          </rPr>
          <t xml:space="preserve">Document any assumptions and how the estimate was calculated. If the donation is associated with a project undertaken alone or with partners, consider describing the "so what" of the project using the five dimensions suggested by the Impact Management Project: What, Who, How Much, Contribution, Risk. For more guidance on this, see the Reference below. </t>
        </r>
      </text>
    </comment>
    <comment ref="L27" authorId="0" shapeId="0" xr:uid="{00000000-0006-0000-1000-000018000000}">
      <text>
        <r>
          <rPr>
            <sz val="11"/>
            <color rgb="FF000000"/>
            <rFont val="Calibri"/>
            <family val="2"/>
            <charset val="1"/>
          </rPr>
          <t>Equity-deserving / equity-seeking / under-served / disadvantaged groups are women, indigenous peoples, the LGBTQ2+ community, and the BIPOC community. 
Help is provided to recipients through organizations like charities or NGOs who work on social issues and have the expertise and experience to ensure lasting impacts of their efforts.</t>
        </r>
      </text>
    </comment>
    <comment ref="L28" authorId="0" shapeId="0" xr:uid="{00000000-0006-0000-1000-000019000000}">
      <text>
        <r>
          <rPr>
            <sz val="11"/>
            <color rgb="FF000000"/>
            <rFont val="Calibri"/>
            <family val="2"/>
            <charset val="1"/>
          </rPr>
          <t xml:space="preserve">Document any assumptions and how the estimate was calculated. If the donation is associated with a project undertaken with charities, NGOs, or other partners, consider describing the "so what" of the project using the five dimensions suggested by the Impact Management Project: What, Who, How Much, Contribution, Risk. For more guidance on this, see the Reference below.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ChB</author>
  </authors>
  <commentList>
    <comment ref="L2" authorId="0" shapeId="0" xr:uid="{00000000-0006-0000-0300-000001000000}">
      <text>
        <r>
          <rPr>
            <sz val="11"/>
            <color rgb="FF000000"/>
            <rFont val="Calibri"/>
            <family val="2"/>
            <charset val="1"/>
          </rPr>
          <t>This is the percentage progress on embedding sustainability considerations in  governance and management systems.</t>
        </r>
      </text>
    </comment>
    <comment ref="L3" authorId="0" shapeId="0" xr:uid="{00000000-0006-0000-0300-000002000000}">
      <text>
        <r>
          <rPr>
            <sz val="11"/>
            <color rgb="FF000000"/>
            <rFont val="Calibri"/>
            <family val="2"/>
            <charset val="1"/>
          </rPr>
          <t xml:space="preserve">Check the button that best represents your implementation of the sustainability consideration in the line item. </t>
        </r>
      </text>
    </comment>
    <comment ref="L5" authorId="0" shapeId="0" xr:uid="{00000000-0006-0000-0300-000003000000}">
      <text>
        <r>
          <rPr>
            <sz val="11"/>
            <color rgb="FF000000"/>
            <rFont val="Calibri"/>
            <family val="2"/>
            <charset val="1"/>
          </rPr>
          <t>Does the organization's purpose, vision and mission expressly include improving the wellbeing of all stakeholders? That is, does the organization deliver value to its customers, employees, suppliers, communities, and the environment, as well as to owners / shareholders?</t>
        </r>
      </text>
    </comment>
    <comment ref="L6" authorId="0" shapeId="0" xr:uid="{00000000-0006-0000-0300-000004000000}">
      <text>
        <r>
          <rPr>
            <sz val="11"/>
            <color rgb="FF000000"/>
            <rFont val="Calibri"/>
            <family val="2"/>
            <charset val="1"/>
          </rPr>
          <t>Enter the organization's purpose, vison, mission and values in the associated spaces. 
Overwrite the samples. If your organization does not have the item, leave it blank.</t>
        </r>
      </text>
    </comment>
    <comment ref="L10" authorId="0" shapeId="0" xr:uid="{00000000-0006-0000-0300-000005000000}">
      <text>
        <r>
          <rPr>
            <sz val="11"/>
            <color rgb="FF000000"/>
            <rFont val="Calibri"/>
            <family val="2"/>
            <charset val="1"/>
          </rPr>
          <t>This may be the most  important governance attribute. If CEO compensation is linked to organization attainment of sustainability-related targets, magic happens.</t>
        </r>
      </text>
    </comment>
    <comment ref="L11" authorId="0" shapeId="0" xr:uid="{00000000-0006-0000-0300-000006000000}">
      <text>
        <r>
          <rPr>
            <sz val="11"/>
            <color rgb="FF000000"/>
            <rFont val="Calibri"/>
            <family val="2"/>
            <charset val="1"/>
          </rPr>
          <t>Examples of  "equity-deserving" / "equity-seeking" populations" are women, the LGBTQ2s+ (lesbian, gay, bisexual, transgender, queer and two-spirit) community, and the BIPOC (black, Indigenous and people of color) community. 
If you are a sole proprietor who is not in one of these groups, this criteria does not apply so anwer "Yes" to avoid being unfairly penalized for not being born into an equity-seeking group.</t>
        </r>
      </text>
    </comment>
    <comment ref="L12" authorId="0" shapeId="0" xr:uid="{00000000-0006-0000-0300-000007000000}">
      <text>
        <r>
          <rPr>
            <sz val="11"/>
            <color rgb="FF000000"/>
            <rFont val="Calibri"/>
            <family val="2"/>
            <charset val="1"/>
          </rPr>
          <t xml:space="preserve">The organization will have a </t>
        </r>
        <r>
          <rPr>
            <b/>
            <sz val="10"/>
            <color rgb="FF000000"/>
            <rFont val="Arial"/>
            <family val="2"/>
            <charset val="1"/>
          </rPr>
          <t>culture</t>
        </r>
        <r>
          <rPr>
            <sz val="10"/>
            <color rgb="FF000000"/>
            <rFont val="Arial"/>
            <family val="2"/>
            <charset val="1"/>
          </rPr>
          <t xml:space="preserve"> of sustainability when sustainability considerations are embedded in the four culture-shaping systems: measurement, management, recognition and reward systems. </t>
        </r>
      </text>
    </comment>
    <comment ref="L13" authorId="0" shapeId="0" xr:uid="{00000000-0006-0000-0300-000008000000}">
      <text>
        <r>
          <rPr>
            <sz val="11"/>
            <color rgb="FF000000"/>
            <rFont val="Calibri"/>
            <family val="2"/>
            <charset val="1"/>
          </rPr>
          <t>For example, are you assessing the potential direct and indirect medium- and long-term impacts of climate change, pandemics and social unrest on your upstream supply chains, on your own operations, and on your downstream customer chains?</t>
        </r>
      </text>
    </comment>
    <comment ref="L14" authorId="0" shapeId="0" xr:uid="{00000000-0006-0000-0300-000009000000}">
      <text>
        <r>
          <rPr>
            <sz val="11"/>
            <color rgb="FF000000"/>
            <rFont val="Calibri"/>
            <family val="2"/>
            <charset val="1"/>
          </rPr>
          <t>Environmental and social performance is sometimes called  "non-financial" performance. It is helpful to disclose / report on how doing well in those areas has a positive influence of financial performance.
It is especially important to share your climate change mitigation and adaptation sfforts with stakeholders, especially your progress on net-zero targets.</t>
        </r>
      </text>
    </comment>
    <comment ref="L15" authorId="0" shapeId="0" xr:uid="{00000000-0006-0000-0300-00000A000000}">
      <text>
        <r>
          <rPr>
            <sz val="11"/>
            <color rgb="FF000000"/>
            <rFont val="Calibri"/>
            <family val="2"/>
            <charset val="1"/>
          </rPr>
          <t>For example, are you able to quickly reconfigure supply chains, use new channels to serve your customers, respond to environmental and social crises, and ensure adequate financial reserves to recover from disruptions in your value chain?</t>
        </r>
      </text>
    </comment>
    <comment ref="L16" authorId="0" shapeId="0" xr:uid="{00000000-0006-0000-0300-00000B000000}">
      <text>
        <r>
          <rPr>
            <sz val="11"/>
            <color rgb="FF000000"/>
            <rFont val="Calibri"/>
            <family val="2"/>
            <charset val="1"/>
          </rPr>
          <t xml:space="preserve">The environmental and social attributes of the sourcing, content and performance of our product and service offerings differentiate us from our competitors. Our products incorporate circular economy principles of designing for their reuse, repair, refurbishing and recycling, and our services include product-as-a-service (PaaS) offerings. </t>
        </r>
      </text>
    </comment>
    <comment ref="L17" authorId="0" shapeId="0" xr:uid="{00000000-0006-0000-0300-00000C000000}">
      <text>
        <r>
          <rPr>
            <sz val="11"/>
            <color rgb="FF000000"/>
            <rFont val="Calibri"/>
            <family val="2"/>
            <charset val="1"/>
          </rPr>
          <t>Buttons in the "No" column are worth zero; buttons in the "Partially" column are worth 50%; buttons in the "Yes" column are worth 100%. The score is the average.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ChB</author>
  </authors>
  <commentList>
    <comment ref="L2" authorId="0" shapeId="0" xr:uid="{00000000-0006-0000-0400-000001000000}">
      <text>
        <r>
          <rPr>
            <sz val="11"/>
            <color rgb="FF000000"/>
            <rFont val="Calibri"/>
            <family val="2"/>
            <charset val="1"/>
          </rPr>
          <t xml:space="preserve">This is the percentage progress on the journey toward </t>
        </r>
        <r>
          <rPr>
            <i/>
            <sz val="10"/>
            <color rgb="FF000000"/>
            <rFont val="Arial"/>
            <family val="2"/>
            <charset val="1"/>
          </rPr>
          <t>not causing any harm</t>
        </r>
        <r>
          <rPr>
            <sz val="10"/>
            <color rgb="FF000000"/>
            <rFont val="Arial"/>
            <family val="2"/>
            <charset val="1"/>
          </rPr>
          <t xml:space="preserve"> on this issue. </t>
        </r>
      </text>
    </comment>
    <comment ref="L3" authorId="0" shapeId="0" xr:uid="{00000000-0006-0000-0400-000002000000}">
      <text>
        <r>
          <rPr>
            <sz val="11"/>
            <color rgb="FF000000"/>
            <rFont val="Calibri"/>
            <family val="2"/>
            <charset val="1"/>
          </rPr>
          <t xml:space="preserve">To address climate change, we must transition to a low-carbon economy powered by renewable energy.
</t>
        </r>
        <r>
          <rPr>
            <sz val="10"/>
            <color rgb="FF000000"/>
            <rFont val="Arial"/>
            <family val="2"/>
            <charset val="1"/>
          </rPr>
          <t xml:space="preserve">
Energy includes both electricity and fuels consumed by: 
      1) buildings and equipment at all locations, whether owned or leased (e.g. lighting, heating and computers) 
      2) transport vehicles that the company owns or leases
      3) any other energy that the company consumes to conduct its business. </t>
        </r>
      </text>
    </comment>
    <comment ref="L5" authorId="0" shapeId="0" xr:uid="{00000000-0006-0000-0400-000003000000}">
      <text>
        <r>
          <rPr>
            <sz val="11"/>
            <color rgb="FF000000"/>
            <rFont val="Calibri"/>
            <family val="2"/>
            <charset val="1"/>
          </rPr>
          <t>This question will give some credit to the company for managing the issue, even if the resulting score is low.</t>
        </r>
      </text>
    </comment>
    <comment ref="L6" authorId="0" shapeId="0" xr:uid="{00000000-0006-0000-0400-000004000000}">
      <text>
        <r>
          <rPr>
            <sz val="11"/>
            <color rgb="FF000000"/>
            <rFont val="Calibri"/>
            <family val="2"/>
            <charset val="1"/>
          </rPr>
          <t>If this choice is checked, the score will be zero, even if other choices are checked. If this is selected, ignore the rest of the choices in the list and move on to the next question.</t>
        </r>
      </text>
    </comment>
    <comment ref="L7" authorId="0" shapeId="0" xr:uid="{00000000-0006-0000-0400-000005000000}">
      <text>
        <r>
          <rPr>
            <sz val="11"/>
            <color rgb="FF000000"/>
            <rFont val="Calibri"/>
            <family val="2"/>
            <charset val="1"/>
          </rPr>
          <t xml:space="preserve">An organization's reference / baseline year is the year when its recorded non-renewable energy use was the highest on record. This percentage is the reduction from that baseline amount, on the journey toward zero non-renewable energy use. 
</t>
        </r>
        <r>
          <rPr>
            <sz val="10"/>
            <color rgb="FF000000"/>
            <rFont val="Arial"/>
            <family val="2"/>
            <charset val="1"/>
          </rPr>
          <t xml:space="preserve">
Renewable energy sources are solar, wind, ocean, hydropower, geothermal resources, or biomass. Because nuclear power plants do not emit GHGs, and because of our race to net-zero GHG emissions by 2050, they are included in our "renewable / non-GHG-emitting" mix.
Estimate the percentages on this scale, rounding up: 0%, 10%, 20% … 80%, 90%, 100%.
Document data sources, estimation methodology and assumptions in the Notes area.</t>
        </r>
      </text>
    </comment>
    <comment ref="L11" authorId="0" shapeId="0" xr:uid="{00000000-0006-0000-0400-000006000000}">
      <text>
        <r>
          <rPr>
            <sz val="11"/>
            <color rgb="FF000000"/>
            <rFont val="Calibri"/>
            <family val="2"/>
            <charset val="1"/>
          </rPr>
          <t xml:space="preserve"> The targets may be relative to a baseline year of the company's choosing.</t>
        </r>
      </text>
    </comment>
    <comment ref="L12" authorId="0" shapeId="0" xr:uid="{00000000-0006-0000-0400-000007000000}">
      <text>
        <r>
          <rPr>
            <sz val="11"/>
            <color rgb="FF000000"/>
            <rFont val="Calibri"/>
            <family val="2"/>
            <charset val="1"/>
          </rPr>
          <t xml:space="preserve">These results can be compared with scores in previous reporting periods, to show a trend line. </t>
        </r>
      </text>
    </comment>
    <comment ref="L13" authorId="0" shapeId="0" xr:uid="{00000000-0006-0000-0400-000008000000}">
      <text>
        <r>
          <rPr>
            <sz val="11"/>
            <color rgb="FF000000"/>
            <rFont val="Calibri"/>
            <family val="2"/>
            <charset val="1"/>
          </rPr>
          <t>If the science-based goal is associated with a date, it is more credible and forceful.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ChB</author>
  </authors>
  <commentList>
    <comment ref="L2" authorId="0" shapeId="0" xr:uid="{00000000-0006-0000-0500-000001000000}">
      <text>
        <r>
          <rPr>
            <sz val="11"/>
            <color rgb="FF000000"/>
            <rFont val="Calibri"/>
            <family val="2"/>
            <charset val="1"/>
          </rPr>
          <t xml:space="preserve">This is the percentage progress on the journey toward </t>
        </r>
        <r>
          <rPr>
            <i/>
            <sz val="10"/>
            <color rgb="FF000000"/>
            <rFont val="Arial"/>
            <family val="2"/>
            <charset val="1"/>
          </rPr>
          <t>not causing any harm</t>
        </r>
        <r>
          <rPr>
            <sz val="10"/>
            <color rgb="FF000000"/>
            <rFont val="Arial"/>
            <family val="2"/>
            <charset val="1"/>
          </rPr>
          <t xml:space="preserve"> on this issue. </t>
        </r>
      </text>
    </comment>
    <comment ref="L3" authorId="0" shapeId="0" xr:uid="{00000000-0006-0000-0500-000002000000}">
      <text>
        <r>
          <rPr>
            <sz val="11"/>
            <color rgb="FF000000"/>
            <rFont val="Calibri"/>
            <family val="2"/>
            <charset val="1"/>
          </rPr>
          <t xml:space="preserve">Water usage includes water consumed during manufacturing, transportation, and distribution of products; during the provision and delivery of services; and by workers for drinking and sanitation purposes. 
Water stress occurs when the demand for water exceeds the available amount, or when poor quality restricts its use. Companies must ensure that their use of water doesn’t undermine the quantity and quality of water available for people and ecosystems that depend on the watersheds concerned.
Water discharged must be verifiably treated and returned to safe quality before it is emitted back into nature. Discharged water may be treated by third parties such as municipal wastewater treatment plants, public sewage infrastructure or private water service providers. </t>
        </r>
      </text>
    </comment>
    <comment ref="L5" authorId="0" shapeId="0" xr:uid="{00000000-0006-0000-0500-000003000000}">
      <text>
        <r>
          <rPr>
            <sz val="11"/>
            <color rgb="FF000000"/>
            <rFont val="Calibri"/>
            <family val="2"/>
            <charset val="1"/>
          </rPr>
          <t>This question will give some credit to the company for managing the issue, even if the resulting score is low.</t>
        </r>
      </text>
    </comment>
    <comment ref="L6" authorId="0" shapeId="0" xr:uid="{00000000-0006-0000-0500-000004000000}">
      <text>
        <r>
          <rPr>
            <sz val="11"/>
            <color rgb="FF000000"/>
            <rFont val="Calibri"/>
            <family val="2"/>
            <charset val="1"/>
          </rPr>
          <t>If this choice is checked, the score will be zero, even if other choices are checked. If this is selected, ignore the rest of the choices in the list and move on to the next question.</t>
        </r>
      </text>
    </comment>
    <comment ref="L7" authorId="0" shapeId="0" xr:uid="{00000000-0006-0000-0500-000005000000}">
      <text>
        <r>
          <rPr>
            <sz val="11"/>
            <color rgb="FF000000"/>
            <rFont val="Calibri"/>
            <family val="2"/>
            <charset val="1"/>
          </rPr>
          <t>Organizations should eliminate water consumption due to commercial and industrial activities in water-stressed regions.
Estimate the percentage on this scale, rounding up: 
0%, 10%, 20% … 80%, 90%, 100%.
Document data sources, estimation methodology and assumptions in the Notes area.</t>
        </r>
      </text>
    </comment>
    <comment ref="L9" authorId="0" shapeId="0" xr:uid="{00000000-0006-0000-0500-000006000000}">
      <text>
        <r>
          <rPr>
            <sz val="11"/>
            <color rgb="FF000000"/>
            <rFont val="Calibri"/>
            <family val="2"/>
            <charset val="1"/>
          </rPr>
          <t>An organization should ensure that its water discharge does not degrade the water quality of receiving watersheds. Water treatment may be managed by third parties such as municipal wastewater treatment plants, public sewage infrastructure or private water service
providers.
Estimate the percentage on this scale, rounding up: 
0%, 10%, 20% … 80%, 90%, 100%.
Document data sources, estimation methodology and assumptions in the Notes area.</t>
        </r>
      </text>
    </comment>
    <comment ref="L10" authorId="0" shapeId="0" xr:uid="{00000000-0006-0000-0500-000007000000}">
      <text>
        <r>
          <rPr>
            <sz val="11"/>
            <color rgb="FF000000"/>
            <rFont val="Calibri"/>
            <family val="2"/>
            <charset val="1"/>
          </rPr>
          <t xml:space="preserve">Document data sources, estimation methodology and assumptions. </t>
        </r>
      </text>
    </comment>
    <comment ref="L11" authorId="0" shapeId="0" xr:uid="{00000000-0006-0000-0500-000008000000}">
      <text>
        <r>
          <rPr>
            <sz val="11"/>
            <color rgb="FF000000"/>
            <rFont val="Calibri"/>
            <family val="2"/>
            <charset val="1"/>
          </rPr>
          <t xml:space="preserve"> The targets may be relative to a baseline year of the company's choosing.</t>
        </r>
      </text>
    </comment>
    <comment ref="L12" authorId="0" shapeId="0" xr:uid="{00000000-0006-0000-0500-000009000000}">
      <text>
        <r>
          <rPr>
            <sz val="11"/>
            <color rgb="FF000000"/>
            <rFont val="Calibri"/>
            <family val="2"/>
            <charset val="1"/>
          </rPr>
          <t xml:space="preserve">These results can be compared with scores in previous reporting periods, to show a trend line. </t>
        </r>
      </text>
    </comment>
    <comment ref="L13" authorId="0" shapeId="0" xr:uid="{00000000-0006-0000-0500-00000A000000}">
      <text>
        <r>
          <rPr>
            <sz val="11"/>
            <color rgb="FF000000"/>
            <rFont val="Calibri"/>
            <family val="2"/>
            <charset val="1"/>
          </rPr>
          <t>If the science-based goal is associated with a date, it is more credible and forceful.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ChB</author>
  </authors>
  <commentList>
    <comment ref="K2" authorId="0" shapeId="0" xr:uid="{00000000-0006-0000-0600-000001000000}">
      <text>
        <r>
          <rPr>
            <sz val="11"/>
            <color rgb="FF000000"/>
            <rFont val="Calibri"/>
            <family val="2"/>
            <charset val="1"/>
          </rPr>
          <t xml:space="preserve">This is the percentage progress on the journey toward </t>
        </r>
        <r>
          <rPr>
            <i/>
            <sz val="10"/>
            <color rgb="FF000000"/>
            <rFont val="Arial"/>
            <family val="2"/>
            <charset val="1"/>
          </rPr>
          <t>not causing any harm</t>
        </r>
        <r>
          <rPr>
            <sz val="10"/>
            <color rgb="FF000000"/>
            <rFont val="Arial"/>
            <family val="2"/>
            <charset val="1"/>
          </rPr>
          <t xml:space="preserve"> on this issue.</t>
        </r>
      </text>
    </comment>
    <comment ref="K3" authorId="0" shapeId="0" xr:uid="{00000000-0006-0000-0600-000002000000}">
      <text>
        <r>
          <rPr>
            <sz val="11"/>
            <color rgb="FF000000"/>
            <rFont val="Calibri"/>
            <family val="2"/>
            <charset val="1"/>
          </rPr>
          <t>"Sustainable Procurement" is used here as an umbrella term that includes:
 * Circular Procurement 
 * Green Procurement 
 * Social Procurement
 * Responsible Procurement</t>
        </r>
      </text>
    </comment>
    <comment ref="K5" authorId="0" shapeId="0" xr:uid="{00000000-0006-0000-0600-000003000000}">
      <text>
        <r>
          <rPr>
            <sz val="11"/>
            <color rgb="FF000000"/>
            <rFont val="Calibri"/>
            <family val="2"/>
            <charset val="1"/>
          </rPr>
          <t xml:space="preserve">This question gives credit to the organization for its progress on fully implementing a sustainable procurement system. </t>
        </r>
      </text>
    </comment>
    <comment ref="K6" authorId="0" shapeId="0" xr:uid="{00000000-0006-0000-0600-000004000000}">
      <text>
        <r>
          <rPr>
            <sz val="11"/>
            <color rgb="FF000000"/>
            <rFont val="Calibri"/>
            <family val="2"/>
            <charset val="1"/>
          </rPr>
          <t>If this choice is checked, the score will be zero, even if other choices are checked. Ignore the rest of the choices in the list and move on to the next question.</t>
        </r>
      </text>
    </comment>
    <comment ref="K7" authorId="0" shapeId="0" xr:uid="{00000000-0006-0000-0600-000005000000}">
      <text>
        <r>
          <rPr>
            <sz val="11"/>
            <color rgb="FF000000"/>
            <rFont val="Calibri"/>
            <family val="2"/>
            <charset val="1"/>
          </rPr>
          <t xml:space="preserve">A high-level commitment provides political capital, which is necessary to sustain the cross-functional cooperation and external stakeholder engagement often required to address the biggest sustainability challenges in an organization’s procurement and supply chain. This commitment can be expressed as a policy, as a plank of a strategic plan, or as an executive directive, among other ways.
We have a sustainable procurement policy, aligned with our purpose / values / mission and strategic goals. Our policy acknowledges that we are mutually accountable for our suppliers' impacts on people and planet.
</t>
        </r>
      </text>
    </comment>
    <comment ref="K8" authorId="0" shapeId="0" xr:uid="{00000000-0006-0000-0600-000006000000}">
      <text>
        <r>
          <rPr>
            <sz val="11"/>
            <color rgb="FF000000"/>
            <rFont val="Calibri"/>
            <family val="2"/>
            <charset val="1"/>
          </rPr>
          <t>Assigning a respected leader from the purchasing / contract management department is critical to the successful design and implementation of an SP system.</t>
        </r>
      </text>
    </comment>
    <comment ref="K9" authorId="0" shapeId="0" xr:uid="{00000000-0006-0000-0600-000007000000}">
      <text>
        <r>
          <rPr>
            <sz val="11"/>
            <color rgb="FF000000"/>
            <rFont val="Calibri"/>
            <family val="2"/>
            <charset val="1"/>
          </rPr>
          <t>We have a supplier sustainability risk rating process which identifies potential hot spots in our multi-tiered supply chains from sustainability-related risks. We take appropriate corrective actions, including reconfiguring our supply chain. The indirect impacts of these threats could be greater than their direct effects.</t>
        </r>
      </text>
    </comment>
    <comment ref="K10" authorId="0" shapeId="0" xr:uid="{00000000-0006-0000-0600-000008000000}">
      <text>
        <r>
          <rPr>
            <sz val="11"/>
            <color rgb="FF000000"/>
            <rFont val="Calibri"/>
            <family val="2"/>
            <charset val="1"/>
          </rPr>
          <t xml:space="preserve">We explore these circular economy-friendly procurement options before buying new products made from virgin materials:
• Is the product function really </t>
        </r>
        <r>
          <rPr>
            <i/>
            <sz val="10"/>
            <color rgb="FF000000"/>
            <rFont val="Arial"/>
            <family val="2"/>
            <charset val="1"/>
          </rPr>
          <t>still required?</t>
        </r>
        <r>
          <rPr>
            <sz val="10"/>
            <color rgb="FF000000"/>
            <rFont val="Arial"/>
            <family val="2"/>
            <charset val="1"/>
          </rPr>
          <t xml:space="preserve"> 
(e.g., desktop printers --&gt; online documents and files / cloud storage)
• Is the current product </t>
        </r>
        <r>
          <rPr>
            <i/>
            <sz val="10"/>
            <color rgb="FF000000"/>
            <rFont val="Arial"/>
            <family val="2"/>
            <charset val="1"/>
          </rPr>
          <t xml:space="preserve">fixable / upgradable to </t>
        </r>
        <r>
          <rPr>
            <sz val="10"/>
            <color rgb="FF000000"/>
            <rFont val="Arial"/>
            <family val="2"/>
            <charset val="1"/>
          </rPr>
          <t xml:space="preserve">satisfy the desired function? 
• Could a </t>
        </r>
        <r>
          <rPr>
            <i/>
            <sz val="10"/>
            <color rgb="FF000000"/>
            <rFont val="Arial"/>
            <family val="2"/>
            <charset val="1"/>
          </rPr>
          <t>used / refurbished</t>
        </r>
        <r>
          <rPr>
            <sz val="10"/>
            <color rgb="FF000000"/>
            <rFont val="Arial"/>
            <family val="2"/>
            <charset val="1"/>
          </rPr>
          <t xml:space="preserve"> product satisfy the desired function?  
• Could </t>
        </r>
        <r>
          <rPr>
            <i/>
            <sz val="10"/>
            <color rgb="FF000000"/>
            <rFont val="Arial"/>
            <family val="2"/>
            <charset val="1"/>
          </rPr>
          <t>other in-house assets</t>
        </r>
        <r>
          <rPr>
            <sz val="10"/>
            <color rgb="FF000000"/>
            <rFont val="Arial"/>
            <family val="2"/>
            <charset val="1"/>
          </rPr>
          <t xml:space="preserve"> satisfy the desired function?
• Are other “</t>
        </r>
        <r>
          <rPr>
            <i/>
            <sz val="10"/>
            <color rgb="FF000000"/>
            <rFont val="Arial"/>
            <family val="2"/>
            <charset val="1"/>
          </rPr>
          <t>access over ownership</t>
        </r>
        <r>
          <rPr>
            <sz val="10"/>
            <color rgb="FF000000"/>
            <rFont val="Arial"/>
            <family val="2"/>
            <charset val="1"/>
          </rPr>
          <t xml:space="preserve">” options viable? (e.g., leasing, renting, borrowing, bartering)
• Could the product be collaboratively </t>
        </r>
        <r>
          <rPr>
            <i/>
            <sz val="10"/>
            <color rgb="FF000000"/>
            <rFont val="Arial"/>
            <family val="2"/>
            <charset val="1"/>
          </rPr>
          <t>shared</t>
        </r>
        <r>
          <rPr>
            <sz val="10"/>
            <color rgb="FF000000"/>
            <rFont val="Arial"/>
            <family val="2"/>
            <charset val="1"/>
          </rPr>
          <t xml:space="preserve">?  
(e.g., desktop printers --&gt; convenient, shared, secure printers)
• Is </t>
        </r>
        <r>
          <rPr>
            <i/>
            <sz val="10"/>
            <color rgb="FF000000"/>
            <rFont val="Arial"/>
            <family val="2"/>
            <charset val="1"/>
          </rPr>
          <t xml:space="preserve">Product-as-a-Service (PaaS) </t>
        </r>
        <r>
          <rPr>
            <sz val="10"/>
            <color rgb="FF000000"/>
            <rFont val="Arial"/>
            <family val="2"/>
            <charset val="1"/>
          </rPr>
          <t xml:space="preserve">a viable option? (e.g., managed print services for company printer fleet)
• Could the product function be provided by a </t>
        </r>
        <r>
          <rPr>
            <i/>
            <sz val="10"/>
            <color rgb="FF000000"/>
            <rFont val="Arial"/>
            <family val="2"/>
            <charset val="1"/>
          </rPr>
          <t>pay-for-use service</t>
        </r>
        <r>
          <rPr>
            <sz val="10"/>
            <color rgb="FF000000"/>
            <rFont val="Arial"/>
            <family val="2"/>
            <charset val="1"/>
          </rPr>
          <t>? (e.g., occasional specialized print requirements can be jobbed out)</t>
        </r>
      </text>
    </comment>
    <comment ref="K11" authorId="0" shapeId="0" xr:uid="{00000000-0006-0000-0600-000009000000}">
      <text>
        <r>
          <rPr>
            <sz val="11"/>
            <color rgb="FF000000"/>
            <rFont val="Calibri"/>
            <family val="2"/>
            <charset val="1"/>
          </rPr>
          <t>A spend analysis identifies significant spends over the last few years to answer these questions:
1) "</t>
        </r>
        <r>
          <rPr>
            <i/>
            <sz val="10"/>
            <color rgb="FF000000"/>
            <rFont val="Arial"/>
            <family val="2"/>
            <charset val="1"/>
          </rPr>
          <t>What</t>
        </r>
        <r>
          <rPr>
            <sz val="10"/>
            <color rgb="FF000000"/>
            <rFont val="Arial"/>
            <family val="2"/>
            <charset val="1"/>
          </rPr>
          <t xml:space="preserve"> are we buying? "Significant / priority / big-spend categories of goods and services, and their sustainability-related hot spots / impacts / risks on sustainability issues that matter to the organization. 
2) "</t>
        </r>
        <r>
          <rPr>
            <i/>
            <sz val="10"/>
            <color rgb="FF000000"/>
            <rFont val="Arial"/>
            <family val="2"/>
            <charset val="1"/>
          </rPr>
          <t xml:space="preserve">How much </t>
        </r>
        <r>
          <rPr>
            <sz val="10"/>
            <color rgb="FF000000"/>
            <rFont val="Arial"/>
            <family val="2"/>
            <charset val="1"/>
          </rPr>
          <t>of this category are we procuring?" Total spend on this category of goods and services.
3) "</t>
        </r>
        <r>
          <rPr>
            <i/>
            <sz val="10"/>
            <color rgb="FF000000"/>
            <rFont val="Arial"/>
            <family val="2"/>
            <charset val="1"/>
          </rPr>
          <t xml:space="preserve">Why </t>
        </r>
        <r>
          <rPr>
            <sz val="10"/>
            <color rgb="FF000000"/>
            <rFont val="Arial"/>
            <family val="2"/>
            <charset val="1"/>
          </rPr>
          <t>are we buying it?" Classification of purchases: outsourced core functions, product inputs, ancillary purchases.
4) "</t>
        </r>
        <r>
          <rPr>
            <i/>
            <sz val="10"/>
            <color rgb="FF000000"/>
            <rFont val="Arial"/>
            <family val="2"/>
            <charset val="1"/>
          </rPr>
          <t>For whom</t>
        </r>
        <r>
          <rPr>
            <sz val="10"/>
            <color rgb="FF000000"/>
            <rFont val="Arial"/>
            <family val="2"/>
            <charset val="1"/>
          </rPr>
          <t xml:space="preserve"> are we buying it?" Big-spend departments / users.
5) "</t>
        </r>
        <r>
          <rPr>
            <i/>
            <sz val="10"/>
            <color rgb="FF000000"/>
            <rFont val="Arial"/>
            <family val="2"/>
            <charset val="1"/>
          </rPr>
          <t>From whom</t>
        </r>
        <r>
          <rPr>
            <sz val="10"/>
            <color rgb="FF000000"/>
            <rFont val="Arial"/>
            <family val="2"/>
            <charset val="1"/>
          </rPr>
          <t xml:space="preserve"> are we buying?" Significant / critical / big-volume suppliers, and the intensity of their sustainability-related hot spots / risks.
5) "</t>
        </r>
        <r>
          <rPr>
            <i/>
            <sz val="10"/>
            <color rgb="FF000000"/>
            <rFont val="Arial"/>
            <family val="2"/>
            <charset val="1"/>
          </rPr>
          <t>How diverse</t>
        </r>
        <r>
          <rPr>
            <sz val="10"/>
            <color rgb="FF000000"/>
            <rFont val="Arial"/>
            <family val="2"/>
            <charset val="1"/>
          </rPr>
          <t xml:space="preserve"> are our suppliers?" (e.g., SMEs, local businesses, social enterprises, businesses owned / led by Indigenous people’s, women’s, and other marginalized groups, etc.)</t>
        </r>
      </text>
    </comment>
    <comment ref="K12" authorId="0" shapeId="0" xr:uid="{00000000-0006-0000-0600-00000A000000}">
      <text>
        <r>
          <rPr>
            <sz val="11"/>
            <color rgb="FF000000"/>
            <rFont val="Calibri"/>
            <family val="2"/>
            <charset val="1"/>
          </rPr>
          <t xml:space="preserve">The organization gives special consideration to, and helps remove roadblocks to: 
* </t>
        </r>
        <r>
          <rPr>
            <b/>
            <sz val="10"/>
            <color rgb="FF000000"/>
            <rFont val="Arial"/>
            <family val="2"/>
            <charset val="1"/>
          </rPr>
          <t xml:space="preserve">Social enterprises </t>
        </r>
        <r>
          <rPr>
            <sz val="10"/>
            <color rgb="FF000000"/>
            <rFont val="Arial"/>
            <family val="2"/>
            <charset val="1"/>
          </rPr>
          <t xml:space="preserve">(i.e., businesses that embed a social, cultural or environmental purpose into their business model and reinvest the majority of their profits into their social mission)
* </t>
        </r>
        <r>
          <rPr>
            <b/>
            <sz val="10"/>
            <color rgb="FF000000"/>
            <rFont val="Arial"/>
            <family val="2"/>
            <charset val="1"/>
          </rPr>
          <t xml:space="preserve">Suppliers owned by equity-deserving / equity-seeking populations </t>
        </r>
        <r>
          <rPr>
            <sz val="10"/>
            <color rgb="FF000000"/>
            <rFont val="Arial"/>
            <family val="2"/>
            <charset val="1"/>
          </rPr>
          <t>(e.g., women, indigenous peoples, the LGBTQ2+ community, and the BIPOC community). 
The organization may have percent-of-spend targets (e.g. 5%) for these suppliers. This enables a buyer organization to build social capital through their suppliers and create social value by investing in inclusive, vibrant, equal-opportunity and healthy communities. 
Most of these suppliers are SMEs, so large contracts may be</t>
        </r>
        <r>
          <rPr>
            <b/>
            <sz val="10"/>
            <color rgb="FF000000"/>
            <rFont val="Arial"/>
            <family val="2"/>
            <charset val="1"/>
          </rPr>
          <t xml:space="preserve"> unbundled</t>
        </r>
        <r>
          <rPr>
            <sz val="10"/>
            <color rgb="FF000000"/>
            <rFont val="Arial"/>
            <family val="2"/>
            <charset val="1"/>
          </rPr>
          <t xml:space="preserve"> to allow small suppliers to compete. Use of these suppliers is often included in </t>
        </r>
        <r>
          <rPr>
            <b/>
            <sz val="10"/>
            <color rgb="FF000000"/>
            <rFont val="Arial"/>
            <family val="2"/>
            <charset val="1"/>
          </rPr>
          <t>Community Benefit Agreements (CBAs)</t>
        </r>
        <r>
          <rPr>
            <sz val="10"/>
            <color rgb="FF000000"/>
            <rFont val="Arial"/>
            <family val="2"/>
            <charset val="1"/>
          </rPr>
          <t>. A CBA specifies social value outcomes that will be delivered by the prime contractor as part of a major construction, infrastructure or land development project like building a headquarters, plant, bridge, a road, school, hospital, office tower, or transit system. The CBA specifies social value deliverables such as job training and purchasing from local businesses, social enterprises, and SME's owned by equity-seeking populations.</t>
        </r>
      </text>
    </comment>
    <comment ref="K13" authorId="0" shapeId="0" xr:uid="{00000000-0006-0000-0600-00000B000000}">
      <text>
        <r>
          <rPr>
            <sz val="11"/>
            <color rgb="FF000000"/>
            <rFont val="Calibri"/>
            <family val="2"/>
            <charset val="1"/>
          </rPr>
          <t>* We have engaged an integrated team to develop a plan to improve the most relevant impacts of organization-wide spend.
* We have prioritized actions based on feasibility and potential to influence relevant ESG impacts.
* We have agreed on implementation timeline / plan, responsible parties, performance targets and management systems to implement an SP system throughout the organization, focusing on priority categories and suppliers first.</t>
        </r>
      </text>
    </comment>
    <comment ref="K14" authorId="0" shapeId="0" xr:uid="{00000000-0006-0000-0600-00000C000000}">
      <text>
        <r>
          <rPr>
            <sz val="11"/>
            <color rgb="FF000000"/>
            <rFont val="Calibri"/>
            <family val="2"/>
            <charset val="1"/>
          </rPr>
          <t>Estimate the percentages on this scale, rounding up: 0%, 10%, 20% … 80%, 90%, 100%.
Document data sources, estimation methodology and assumptions in the Notes area.</t>
        </r>
      </text>
    </comment>
    <comment ref="K17" authorId="0" shapeId="0" xr:uid="{00000000-0006-0000-0600-00000D000000}">
      <text>
        <r>
          <rPr>
            <sz val="11"/>
            <color rgb="FF000000"/>
            <rFont val="Calibri"/>
            <family val="2"/>
            <charset val="1"/>
          </rPr>
          <t>"Targets" are dated milestones on the way to a "goal." They are usually integrated into the performance plans of relevant staff. 
We continuously improve our SP plan and practices in order to meet our targets.</t>
        </r>
      </text>
    </comment>
    <comment ref="K18" authorId="0" shapeId="0" xr:uid="{00000000-0006-0000-0600-00000E000000}">
      <text>
        <r>
          <rPr>
            <sz val="11"/>
            <color rgb="FF000000"/>
            <rFont val="Calibri"/>
            <family val="2"/>
            <charset val="1"/>
          </rPr>
          <t>If the goal is associated with a date, it is more credible and forceful.</t>
        </r>
      </text>
    </comment>
    <comment ref="K21" authorId="0" shapeId="0" xr:uid="{00000000-0006-0000-0600-00000F000000}">
      <text>
        <r>
          <rPr>
            <sz val="11"/>
            <color rgb="FF000000"/>
            <rFont val="Calibri"/>
            <family val="2"/>
            <charset val="1"/>
          </rPr>
          <t xml:space="preserve">An SP Bid Appraisal process uses a multi-criteria analysis (MCA) approach to appraise supplier bids. It gives significant weight to the four elements of the SP definition.
</t>
        </r>
        <r>
          <rPr>
            <sz val="10"/>
            <color rgb="FF000000"/>
            <rFont val="Arial"/>
            <family val="2"/>
            <charset val="1"/>
          </rPr>
          <t xml:space="preserve">
This is the acid test for an SP system. It answers the "How would we know an SP system if we found one?" question. It shows that these four factors matter enough that suppliers need to pay attention to them.
For a sample </t>
        </r>
        <r>
          <rPr>
            <b/>
            <sz val="10"/>
            <color rgb="FF000000"/>
            <rFont val="Arial"/>
            <family val="2"/>
            <charset val="1"/>
          </rPr>
          <t>Bid Appraisal Tool</t>
        </r>
        <r>
          <rPr>
            <sz val="10"/>
            <color rgb="FF000000"/>
            <rFont val="Arial"/>
            <family val="2"/>
            <charset val="1"/>
          </rPr>
          <t>, see the free, open-source Sustainable Procurement Toolkit, listed in the References, below.</t>
        </r>
      </text>
    </comment>
    <comment ref="K22" authorId="0" shapeId="0" xr:uid="{00000000-0006-0000-0600-000010000000}">
      <text>
        <r>
          <rPr>
            <sz val="11"/>
            <color rgb="FF000000"/>
            <rFont val="Calibri"/>
            <family val="2"/>
            <charset val="1"/>
          </rPr>
          <t xml:space="preserve">The sustainability-related attributes of the products and services are a significantly weighted criteria in the </t>
        </r>
        <r>
          <rPr>
            <b/>
            <sz val="10"/>
            <color rgb="FF000000"/>
            <rFont val="Arial"/>
            <family val="2"/>
            <charset val="1"/>
          </rPr>
          <t>bid appraisal process</t>
        </r>
        <r>
          <rPr>
            <sz val="10"/>
            <color rgb="FF000000"/>
            <rFont val="Arial"/>
            <family val="2"/>
            <charset val="1"/>
          </rPr>
          <t xml:space="preserve">, which helps determine whether procuring the most sustainable goods and services from the most sustainable supplier, in support of the organization's stated purpose and strategic goals, is the </t>
        </r>
        <r>
          <rPr>
            <b/>
            <sz val="10"/>
            <color rgb="FF000000"/>
            <rFont val="Arial"/>
            <family val="2"/>
            <charset val="1"/>
          </rPr>
          <t xml:space="preserve">best business decision.
</t>
        </r>
        <r>
          <rPr>
            <sz val="10"/>
            <color rgb="FF000000"/>
            <rFont val="Arial"/>
            <family val="2"/>
            <charset val="1"/>
          </rPr>
          <t xml:space="preserve">
For examples of sustainability-related goods and services specifications, see the </t>
        </r>
        <r>
          <rPr>
            <b/>
            <sz val="10"/>
            <color rgb="FF000000"/>
            <rFont val="Arial"/>
            <family val="2"/>
            <charset val="1"/>
          </rPr>
          <t xml:space="preserve">RFP Specifications Template </t>
        </r>
        <r>
          <rPr>
            <sz val="10"/>
            <color rgb="FF000000"/>
            <rFont val="Arial"/>
            <family val="2"/>
            <charset val="1"/>
          </rPr>
          <t>in the free, open-source Sustainable Procurement Toolkit, listed in the References, below.</t>
        </r>
      </text>
    </comment>
    <comment ref="K23" authorId="0" shapeId="0" xr:uid="{00000000-0006-0000-0600-000011000000}">
      <text>
        <r>
          <rPr>
            <sz val="11"/>
            <color rgb="FF000000"/>
            <rFont val="Calibri"/>
            <family val="2"/>
            <charset val="1"/>
          </rPr>
          <t xml:space="preserve">The sustainability-related attributes of the supplier are a significantly weighted criteria in the </t>
        </r>
        <r>
          <rPr>
            <b/>
            <sz val="10"/>
            <color rgb="FF000000"/>
            <rFont val="Arial"/>
            <family val="2"/>
            <charset val="1"/>
          </rPr>
          <t>bid appraisal process</t>
        </r>
        <r>
          <rPr>
            <sz val="10"/>
            <color rgb="FF000000"/>
            <rFont val="Arial"/>
            <family val="2"/>
            <charset val="1"/>
          </rPr>
          <t xml:space="preserve">, which helps determine whether procuring the most sustainable goods and services from the most sustainable supplier, in support of the organization's stated purpose and strategic goals, is the </t>
        </r>
        <r>
          <rPr>
            <b/>
            <sz val="10"/>
            <color rgb="FF000000"/>
            <rFont val="Arial"/>
            <family val="2"/>
            <charset val="1"/>
          </rPr>
          <t xml:space="preserve">best business decision.
</t>
        </r>
        <r>
          <rPr>
            <sz val="10"/>
            <color rgb="FF000000"/>
            <rFont val="Arial"/>
            <family val="2"/>
            <charset val="1"/>
          </rPr>
          <t xml:space="preserve">
For suggestions on how the supplier can self-assess its sustainability score, or use third  party raters to do so, see the </t>
        </r>
        <r>
          <rPr>
            <b/>
            <sz val="10"/>
            <color rgb="FF000000"/>
            <rFont val="Arial"/>
            <family val="2"/>
            <charset val="1"/>
          </rPr>
          <t xml:space="preserve">RFP Specifications Template </t>
        </r>
        <r>
          <rPr>
            <sz val="10"/>
            <color rgb="FF000000"/>
            <rFont val="Arial"/>
            <family val="2"/>
            <charset val="1"/>
          </rPr>
          <t>in the free, open-source Sustainable Procurement Toolkit, listed in the References, below.</t>
        </r>
      </text>
    </comment>
    <comment ref="K24" authorId="0" shapeId="0" xr:uid="{00000000-0006-0000-0600-000012000000}">
      <text>
        <r>
          <rPr>
            <sz val="11"/>
            <color rgb="FF000000"/>
            <rFont val="Calibri"/>
            <family val="2"/>
            <charset val="1"/>
          </rPr>
          <t xml:space="preserve">A </t>
        </r>
        <r>
          <rPr>
            <b/>
            <sz val="10"/>
            <color rgb="FF000000"/>
            <rFont val="Arial"/>
            <family val="2"/>
            <charset val="1"/>
          </rPr>
          <t>TCO</t>
        </r>
        <r>
          <rPr>
            <sz val="10"/>
            <color rgb="FF000000"/>
            <rFont val="Arial"/>
            <family val="2"/>
            <charset val="1"/>
          </rPr>
          <t xml:space="preserve"> calculation assesses direct and indirect ongoing costs and benefits associated with the acquisition. It is especially appropriate for significant acquisitions. it helps determine whether acquiring a supplier's goods and services is the </t>
        </r>
        <r>
          <rPr>
            <b/>
            <sz val="10"/>
            <color rgb="FF000000"/>
            <rFont val="Arial"/>
            <family val="2"/>
            <charset val="1"/>
          </rPr>
          <t>best long-term financial decisio</t>
        </r>
        <r>
          <rPr>
            <sz val="10"/>
            <color rgb="FF000000"/>
            <rFont val="Arial"/>
            <family val="2"/>
            <charset val="1"/>
          </rPr>
          <t xml:space="preserve">n.
For an example of a </t>
        </r>
        <r>
          <rPr>
            <b/>
            <sz val="10"/>
            <color rgb="FF000000"/>
            <rFont val="Arial"/>
            <family val="2"/>
            <charset val="1"/>
          </rPr>
          <t>TCO tool</t>
        </r>
        <r>
          <rPr>
            <sz val="10"/>
            <color rgb="FF000000"/>
            <rFont val="Arial"/>
            <family val="2"/>
            <charset val="1"/>
          </rPr>
          <t>, see the free, open-source Sustainable Procurement Toolkit, listed in the References, below.</t>
        </r>
      </text>
    </comment>
    <comment ref="K25" authorId="0" shapeId="0" xr:uid="{00000000-0006-0000-0600-000013000000}">
      <text>
        <r>
          <rPr>
            <sz val="11"/>
            <color rgb="FF000000"/>
            <rFont val="Calibri"/>
            <family val="2"/>
            <charset val="1"/>
          </rPr>
          <t xml:space="preserve">This criterion ensures that the acquisition of the goods and services from this supplier does not send a mixed signal to internal and external stakeholders about the company's avowed  purpose, values and strategic goals, including attainment with its ESG targets. 
This weighted criteria is embedded in the bid appraisal process as shown in the Bid Appraisal Tool </t>
        </r>
        <r>
          <rPr>
            <b/>
            <sz val="10"/>
            <color rgb="FF000000"/>
            <rFont val="Arial"/>
            <family val="2"/>
            <charset val="1"/>
          </rPr>
          <t xml:space="preserve"> </t>
        </r>
        <r>
          <rPr>
            <sz val="10"/>
            <color rgb="FF000000"/>
            <rFont val="Arial"/>
            <family val="2"/>
            <charset val="1"/>
          </rPr>
          <t>in the free, open-source Sustainable Procurement Toolkit, listed in the References, below.</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ChB</author>
  </authors>
  <commentList>
    <comment ref="L2" authorId="0" shapeId="0" xr:uid="{00000000-0006-0000-0700-000001000000}">
      <text>
        <r>
          <rPr>
            <sz val="11"/>
            <color rgb="FF000000"/>
            <rFont val="Calibri"/>
            <family val="2"/>
            <charset val="1"/>
          </rPr>
          <t xml:space="preserve">This is the percentage progress on the journey toward </t>
        </r>
        <r>
          <rPr>
            <i/>
            <sz val="10"/>
            <color rgb="FF000000"/>
            <rFont val="Arial"/>
            <family val="2"/>
            <charset val="1"/>
          </rPr>
          <t>not causing any harm</t>
        </r>
        <r>
          <rPr>
            <sz val="10"/>
            <color rgb="FF000000"/>
            <rFont val="Arial"/>
            <family val="2"/>
            <charset val="1"/>
          </rPr>
          <t xml:space="preserve"> on this issue. </t>
        </r>
      </text>
    </comment>
    <comment ref="L3" authorId="0" shapeId="0" xr:uid="{00000000-0006-0000-0700-000002000000}">
      <text>
        <r>
          <rPr>
            <sz val="11"/>
            <color rgb="FF000000"/>
            <rFont val="Calibri"/>
            <family val="2"/>
            <charset val="1"/>
          </rPr>
          <t>A sustainable company eliminates harmful substances intentionally or accidentally discharged directly to the environment. Harmful emissions include:
     * Harmful solid emissions (e.g. scarce metals, excess hazardous pesticides, particulate matter)
     * Harmful liquid emissions (e.g. spills, liquid toxic waste, chemical fluids).
     * Harmful gaseous emissions (e.g. VOCs, SOx, NOx, other air pollutants, toxic fumes) 
(Note: These do not include liquid, gaseous, or solid wastes which are contained by the company and sent to a third-party for treatment or disposal. They are included in Waste.)</t>
        </r>
      </text>
    </comment>
    <comment ref="L5" authorId="0" shapeId="0" xr:uid="{00000000-0006-0000-0700-000003000000}">
      <text>
        <r>
          <rPr>
            <sz val="11"/>
            <color rgb="FF000000"/>
            <rFont val="Calibri"/>
            <family val="2"/>
            <charset val="1"/>
          </rPr>
          <t xml:space="preserve">For many organizations, emissions of some sort are an unintended consequence of operational activity. Some emitted substances are harmful at any amount due to their inherent toxicity to people or the environment, while others might cause harm only by contributing to a local or global build-up in concentration – this is the case for some common air pollutants such as nitrous oxide.
To be sustainable, a company must: 
* eliminate harmful </t>
        </r>
        <r>
          <rPr>
            <i/>
            <sz val="10"/>
            <color rgb="FF000000"/>
            <rFont val="Arial"/>
            <family val="2"/>
            <charset val="1"/>
          </rPr>
          <t xml:space="preserve">solid </t>
        </r>
        <r>
          <rPr>
            <sz val="10"/>
            <color rgb="FF000000"/>
            <rFont val="Arial"/>
            <family val="2"/>
            <charset val="1"/>
          </rPr>
          <t xml:space="preserve">emissions 
  (e.g. scarce metals, hazardous fertilizers);
* eliminate harmful </t>
        </r>
        <r>
          <rPr>
            <i/>
            <sz val="10"/>
            <color rgb="FF000000"/>
            <rFont val="Arial"/>
            <family val="2"/>
            <charset val="1"/>
          </rPr>
          <t>liquid</t>
        </r>
        <r>
          <rPr>
            <sz val="10"/>
            <color rgb="FF000000"/>
            <rFont val="Arial"/>
            <family val="2"/>
            <charset val="1"/>
          </rPr>
          <t xml:space="preserve"> emissions 
  (e.g. spills, chemical fluids).
* eliminate harmful </t>
        </r>
        <r>
          <rPr>
            <i/>
            <sz val="10"/>
            <color rgb="FF000000"/>
            <rFont val="Arial"/>
            <family val="2"/>
            <charset val="1"/>
          </rPr>
          <t>gaseous</t>
        </r>
        <r>
          <rPr>
            <sz val="10"/>
            <color rgb="FF000000"/>
            <rFont val="Arial"/>
            <family val="2"/>
            <charset val="1"/>
          </rPr>
          <t xml:space="preserve"> emissions 
  (e.g. air pollutants, toxic fumes); </t>
        </r>
      </text>
    </comment>
    <comment ref="L6" authorId="0" shapeId="0" xr:uid="{00000000-0006-0000-0700-000004000000}">
      <text>
        <r>
          <rPr>
            <sz val="11"/>
            <color rgb="FF000000"/>
            <rFont val="Calibri"/>
            <family val="2"/>
            <charset val="1"/>
          </rPr>
          <t>If this choice is checked, the score will be zero, even if other choices are checked. If this is selected, ignore the rest of the choices in the list and move on to the next question.</t>
        </r>
      </text>
    </comment>
    <comment ref="L7" authorId="0" shapeId="0" xr:uid="{00000000-0006-0000-0700-000005000000}">
      <text>
        <r>
          <rPr>
            <sz val="11"/>
            <color rgb="FF000000"/>
            <rFont val="Calibri"/>
            <family val="2"/>
            <charset val="1"/>
          </rPr>
          <t xml:space="preserve">To be sustainable, a company must: 
</t>
        </r>
        <r>
          <rPr>
            <sz val="10"/>
            <color rgb="FF000000"/>
            <rFont val="Arial"/>
            <family val="2"/>
            <charset val="1"/>
          </rPr>
          <t xml:space="preserve">* eliminate harmful solid emissions 
    (e.g. scarce metals, hazardous fertilizers)
* eliminate harmful liquid emissions 
    (e.g. spills, chemical fluids)
* eliminate harmful gaseous emissions 
    (e.g. air pollutants, toxic fumes)
Estimate the percentage on this scale, rounding up: 
0%, 10%, 20% … 80%, 90%, 100%.
Document data sources, estimation methodology and assumptions in the Notes area.  </t>
        </r>
      </text>
    </comment>
    <comment ref="L12" authorId="0" shapeId="0" xr:uid="{00000000-0006-0000-0700-000006000000}">
      <text>
        <r>
          <rPr>
            <sz val="11"/>
            <color rgb="FF000000"/>
            <rFont val="Calibri"/>
            <family val="2"/>
            <charset val="1"/>
          </rPr>
          <t xml:space="preserve"> The targets may be relative to a baseline year of the company's choosing.</t>
        </r>
      </text>
    </comment>
    <comment ref="L13" authorId="0" shapeId="0" xr:uid="{00000000-0006-0000-0700-000007000000}">
      <text>
        <r>
          <rPr>
            <sz val="11"/>
            <color rgb="FF000000"/>
            <rFont val="Calibri"/>
            <family val="2"/>
            <charset val="1"/>
          </rPr>
          <t xml:space="preserve">These results can be compared with scores in previous reporting periods, to show a trend line. </t>
        </r>
      </text>
    </comment>
    <comment ref="L14" authorId="0" shapeId="0" xr:uid="{00000000-0006-0000-0700-000008000000}">
      <text>
        <r>
          <rPr>
            <sz val="11"/>
            <color rgb="FF000000"/>
            <rFont val="Calibri"/>
            <family val="2"/>
            <charset val="1"/>
          </rPr>
          <t>If the science-based goal is associated with a date, it is more credible and forceful.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ChB</author>
  </authors>
  <commentList>
    <comment ref="C2" authorId="0" shapeId="0" xr:uid="{00000000-0006-0000-0800-000001000000}">
      <text>
        <r>
          <rPr>
            <sz val="11"/>
            <color rgb="FF000000"/>
            <rFont val="Calibri"/>
            <family val="2"/>
            <charset val="1"/>
          </rPr>
          <t xml:space="preserve">[Kommentarthread]
</t>
        </r>
        <r>
          <rPr>
            <sz val="11"/>
            <color rgb="FF000000"/>
            <rFont val="Calibri"/>
            <family val="2"/>
            <charset val="1"/>
          </rPr>
          <t xml:space="preserve">
</t>
        </r>
        <r>
          <rPr>
            <sz val="11"/>
            <color rgb="FF000000"/>
            <rFont val="Calibri"/>
            <family val="2"/>
            <charset val="1"/>
          </rPr>
          <t xml:space="preserve">Ihre Version von Excel gestattet Ihnen das Lesen dieses Kommentarthreads. Jegliche Bearbeitungen daran werden jedoch entfernt, wenn die Datei in einer neueren Version von Excel geöffnet wird. Weitere Informationen: https://go.microsoft.com/fwlink/?linkid=870924.
</t>
        </r>
        <r>
          <rPr>
            <sz val="11"/>
            <color rgb="FF000000"/>
            <rFont val="Calibri"/>
            <family val="2"/>
            <charset val="1"/>
          </rPr>
          <t xml:space="preserve">
</t>
        </r>
        <r>
          <rPr>
            <sz val="11"/>
            <color rgb="FF000000"/>
            <rFont val="Calibri"/>
            <family val="2"/>
            <charset val="1"/>
          </rPr>
          <t xml:space="preserve">Kommentar:
</t>
        </r>
        <r>
          <rPr>
            <sz val="11"/>
            <color rgb="FF000000"/>
            <rFont val="Calibri"/>
            <family val="2"/>
            <charset val="1"/>
          </rPr>
          <t xml:space="preserve">    GHG = GreenHouse Gas Protocol of World Resource Institute (WRI)</t>
        </r>
      </text>
    </comment>
    <comment ref="L2" authorId="0" shapeId="0" xr:uid="{00000000-0006-0000-0800-000002000000}">
      <text>
        <r>
          <rPr>
            <sz val="11"/>
            <color rgb="FF000000"/>
            <rFont val="Calibri"/>
            <family val="2"/>
            <charset val="1"/>
          </rPr>
          <t xml:space="preserve">This is the percentage progress on the journey toward </t>
        </r>
        <r>
          <rPr>
            <i/>
            <sz val="10"/>
            <color rgb="FF000000"/>
            <rFont val="Arial"/>
            <family val="2"/>
            <charset val="1"/>
          </rPr>
          <t>not causing any harm</t>
        </r>
        <r>
          <rPr>
            <sz val="10"/>
            <color rgb="FF000000"/>
            <rFont val="Arial"/>
            <family val="2"/>
            <charset val="1"/>
          </rPr>
          <t xml:space="preserve"> on this issue. </t>
        </r>
      </text>
    </comment>
    <comment ref="L3" authorId="0" shapeId="0" xr:uid="{00000000-0006-0000-0800-000003000000}">
      <text>
        <r>
          <rPr>
            <sz val="11"/>
            <color rgb="FF000000"/>
            <rFont val="Calibri"/>
            <family val="2"/>
            <charset val="1"/>
          </rPr>
          <t xml:space="preserve">Scope 1 emissions result from the company's own operational activities.
Scope 2 emissions are from power plants that provide the company's purchased electricity. 
Scope 3 emissions occur elsewhere in the company's value chain.
</t>
        </r>
        <r>
          <rPr>
            <b/>
            <sz val="10"/>
            <color rgb="FF000000"/>
            <rFont val="Arial"/>
            <family val="2"/>
            <charset val="1"/>
          </rPr>
          <t xml:space="preserve">Net </t>
        </r>
        <r>
          <rPr>
            <sz val="10"/>
            <color rgb="FF000000"/>
            <rFont val="Arial"/>
            <family val="2"/>
            <charset val="1"/>
          </rPr>
          <t>GHG emissions means total GHG emissions, less any emissions that are permanently sequestered or adequately offset.</t>
        </r>
      </text>
    </comment>
    <comment ref="L5" authorId="0" shapeId="0" xr:uid="{00000000-0006-0000-0800-000004000000}">
      <text>
        <r>
          <rPr>
            <sz val="11"/>
            <color rgb="FF000000"/>
            <rFont val="Calibri"/>
            <family val="2"/>
            <charset val="1"/>
          </rPr>
          <t>Scope 1 direct GHG emissions occur from stationary and mobile sources that are owned or controlled by the company. That is, GHG emissions from combustion in owned or controlled boilers, furnaces, vehicles, etc..</t>
        </r>
      </text>
    </comment>
    <comment ref="L6" authorId="0" shapeId="0" xr:uid="{00000000-0006-0000-0800-000005000000}">
      <text>
        <r>
          <rPr>
            <sz val="11"/>
            <color rgb="FF000000"/>
            <rFont val="Calibri"/>
            <family val="2"/>
            <charset val="1"/>
          </rPr>
          <t>If this choice is checked, the score will be zero, even if other choices are checked. If this is selected, ignore the rest of the choices in the list and move on to the next question.</t>
        </r>
      </text>
    </comment>
    <comment ref="L7" authorId="0" shapeId="0" xr:uid="{00000000-0006-0000-0800-000006000000}">
      <text>
        <r>
          <rPr>
            <sz val="11"/>
            <color rgb="FF000000"/>
            <rFont val="Calibri"/>
            <family val="2"/>
            <charset val="1"/>
          </rPr>
          <t xml:space="preserve">The organization can track its operational Scope 1 </t>
        </r>
        <r>
          <rPr>
            <i/>
            <sz val="10"/>
            <color rgb="FF000000"/>
            <rFont val="Arial"/>
            <family val="2"/>
            <charset val="1"/>
          </rPr>
          <t xml:space="preserve">absolute </t>
        </r>
        <r>
          <rPr>
            <sz val="10"/>
            <color rgb="FF000000"/>
            <rFont val="Arial"/>
            <family val="2"/>
            <charset val="1"/>
          </rPr>
          <t xml:space="preserve">emissions in metric tons CO2e and/or its emissions </t>
        </r>
        <r>
          <rPr>
            <i/>
            <sz val="10"/>
            <color rgb="FF000000"/>
            <rFont val="Arial"/>
            <family val="2"/>
            <charset val="1"/>
          </rPr>
          <t>intensity</t>
        </r>
        <r>
          <rPr>
            <sz val="10"/>
            <color rgb="FF000000"/>
            <rFont val="Arial"/>
            <family val="2"/>
            <charset val="1"/>
          </rPr>
          <t xml:space="preserve"> (i.e., emissions per unit of physical activity or total revenue).
An organization's Scope 1 baseline year is the year when its recorded GHG emissions from its operations were the highest. This percentage is the reduction from that baseline amount, on the journey toward zero Scope 1 GHG emissions, with or without the help of certified carbon offsets. 
Use appropriate conversion factors to express GHG emissions in consistent CO2 equivalent units. For guidance on this, see the "GHG Emissions Calculation Tool" listed in the  References, below.
Document data sources, estimation methodology and assumptions.</t>
        </r>
      </text>
    </comment>
    <comment ref="L10" authorId="0" shapeId="0" xr:uid="{00000000-0006-0000-0800-000007000000}">
      <text>
        <r>
          <rPr>
            <sz val="11"/>
            <color rgb="FF000000"/>
            <rFont val="Calibri"/>
            <family val="2"/>
            <charset val="1"/>
          </rPr>
          <t xml:space="preserve">The company-chosen targets may be relative to a baseline year of the company's choosing. The alignment with the guidance from the intergovernmental Panel on Climate Change (IPCC) and the Science-Based Targets initiative (SBTi) is covered in the  science-based goal question, below. </t>
        </r>
      </text>
    </comment>
    <comment ref="L11" authorId="0" shapeId="0" xr:uid="{00000000-0006-0000-0800-000008000000}">
      <text>
        <r>
          <rPr>
            <sz val="11"/>
            <color rgb="FF000000"/>
            <rFont val="Calibri"/>
            <family val="2"/>
            <charset val="1"/>
          </rPr>
          <t xml:space="preserve">The quality of offsets is often problematic. If a company uses offsets to reduce emissions, it should choose schemes verified by the Carbon Offsets Gold Standard (see the References, below).
These results can be compared with scores in previous reporting periods, to show a trend line. </t>
        </r>
      </text>
    </comment>
    <comment ref="L12" authorId="0" shapeId="0" xr:uid="{00000000-0006-0000-0800-000009000000}">
      <text>
        <r>
          <rPr>
            <sz val="11"/>
            <color rgb="FF000000"/>
            <rFont val="Calibri"/>
            <family val="2"/>
            <charset val="1"/>
          </rPr>
          <t xml:space="preserve">The percentage reduction is from the organization's emissions in its chosen baseline / reference year when it had its highest level of recorded emissions. If the baseline / reference year has not yet been chosen, or if the data for emissions that year are not available, this year is the reference / baseline year.  </t>
        </r>
      </text>
    </comment>
    <comment ref="L15" authorId="0" shapeId="0" xr:uid="{00000000-0006-0000-0800-00000A000000}">
      <text>
        <r>
          <rPr>
            <sz val="11"/>
            <color rgb="FF000000"/>
            <rFont val="Calibri"/>
            <family val="2"/>
            <charset val="1"/>
          </rPr>
          <t>Scope 2 GHG emissions are indirect emissions from power plants that generate the organization's purchased electricity. They are created during the production of the energy, and the organization is mutually accountable for the proportion of the power plant's GHGs associated with the energy that it uses.</t>
        </r>
      </text>
    </comment>
    <comment ref="L16" authorId="0" shapeId="0" xr:uid="{00000000-0006-0000-0800-00000B000000}">
      <text>
        <r>
          <rPr>
            <sz val="11"/>
            <color rgb="FF000000"/>
            <rFont val="Calibri"/>
            <family val="2"/>
            <charset val="1"/>
          </rPr>
          <t>If this choice is checked, the score will be zero, even if other choices are checked. If this is selected, ignore the rest of the choices in the list and move on to the next question.</t>
        </r>
      </text>
    </comment>
    <comment ref="L17" authorId="0" shapeId="0" xr:uid="{00000000-0006-0000-0800-00000C000000}">
      <text>
        <r>
          <rPr>
            <sz val="11"/>
            <color rgb="FF000000"/>
            <rFont val="Calibri"/>
            <family val="2"/>
            <charset val="1"/>
          </rPr>
          <t xml:space="preserve">The organization can track its purchased electricity Scope 2 absolute emissions in metric tons CO2e and/or its emissions intensity (i.e., emissions per unit of physical activity or total revenue).
</t>
        </r>
        <r>
          <rPr>
            <sz val="10"/>
            <color rgb="FF000000"/>
            <rFont val="Arial"/>
            <family val="2"/>
            <charset val="1"/>
          </rPr>
          <t xml:space="preserve">
An organization's Scope 2 baseline year is the year when its indirect GHG emissions from power plants that generate the organization's purchased electricity were the highest. This percentage is the reduction from that baseline amount, on the journey toward zero Scope 2 GHG emissions, with or without the help of certified carbon offsets. 
Use appropriate conversion factors to express GHG emissions in consistent CO2 equivalent units. For guidance on this, see the "GHG Emissions Calculation Tool" listed in the  References, below.
Document data sources, estimation methodology and assumptions to enable verification.</t>
        </r>
      </text>
    </comment>
    <comment ref="L20" authorId="0" shapeId="0" xr:uid="{00000000-0006-0000-0800-00000D000000}">
      <text>
        <r>
          <rPr>
            <sz val="11"/>
            <color rgb="FF000000"/>
            <rFont val="Calibri"/>
            <family val="2"/>
            <charset val="1"/>
          </rPr>
          <t xml:space="preserve">The company-chosen targets may be relative to a baseline year of the company's choosing. The alignment with the guidance from the intergovernmental Panel on Climate Change (IPCC) and the Science-Based Targets initiative (SBTi) is covered in the science-based goal question, below. </t>
        </r>
      </text>
    </comment>
    <comment ref="L21" authorId="0" shapeId="0" xr:uid="{00000000-0006-0000-0800-00000E000000}">
      <text>
        <r>
          <rPr>
            <sz val="11"/>
            <color rgb="FF000000"/>
            <rFont val="Calibri"/>
            <family val="2"/>
            <charset val="1"/>
          </rPr>
          <t xml:space="preserve">The quality of offsets is often problematic. If a company uses offsets to reduce emissions, it should choose schemes verified by the Carbon Offsets Gold Standard (see the References, below).
These results can be compared with scores in previous reporting periods, to show a trend line. </t>
        </r>
      </text>
    </comment>
    <comment ref="L22" authorId="0" shapeId="0" xr:uid="{00000000-0006-0000-0800-00000F000000}">
      <text>
        <r>
          <rPr>
            <sz val="11"/>
            <color rgb="FF000000"/>
            <rFont val="Calibri"/>
            <family val="2"/>
            <charset val="1"/>
          </rPr>
          <t xml:space="preserve">The percentage reduction is from the organization's emissions in its chosen baseline / reference year when it had its highest level of recorded emissions. If the baseline / reference year has not yet been chosen, or if the data for emissions that year are not available, this year is the reference / baseline year.  </t>
        </r>
      </text>
    </comment>
    <comment ref="L26" authorId="0" shapeId="0" xr:uid="{00000000-0006-0000-0800-000010000000}">
      <text>
        <r>
          <rPr>
            <sz val="11"/>
            <color rgb="FF000000"/>
            <rFont val="Calibri"/>
            <family val="2"/>
            <charset val="1"/>
          </rPr>
          <t>Scope 3 GHG emissions usually account for 50%% to 90% of an organization's carbon footprint. They potentially come from the 15 sources listed in this question. Even though they are indirect and mostly emitted by others, the organization is mutually accountable for them.</t>
        </r>
      </text>
    </comment>
    <comment ref="L27" authorId="0" shapeId="0" xr:uid="{00000000-0006-0000-0800-000011000000}">
      <text>
        <r>
          <rPr>
            <sz val="11"/>
            <color rgb="FF000000"/>
            <rFont val="Calibri"/>
            <family val="2"/>
            <charset val="1"/>
          </rPr>
          <t>If this choice is checked, the score will be zero, even if other choices are checked. If this is selected, ignore the rest of the choices in the list and move on to the next question.</t>
        </r>
      </text>
    </comment>
    <comment ref="L28" authorId="0" shapeId="0" xr:uid="{00000000-0006-0000-0800-000012000000}">
      <text>
        <r>
          <rPr>
            <sz val="11"/>
            <color rgb="FF000000"/>
            <rFont val="Calibri"/>
            <family val="2"/>
            <charset val="1"/>
          </rPr>
          <t>For more information on these 15 sources of Scope 3 emissions, see the "Technical Guidance for Calculating Scope 3 Emissions" listed in the References, below.</t>
        </r>
      </text>
    </comment>
    <comment ref="L47" authorId="0" shapeId="0" xr:uid="{00000000-0006-0000-0800-000013000000}">
      <text>
        <r>
          <rPr>
            <sz val="11"/>
            <color rgb="FF000000"/>
            <rFont val="Calibri"/>
            <family val="2"/>
            <charset val="1"/>
          </rPr>
          <t xml:space="preserve">Indirect Scope 3 GHGs potentially come from the 15 sources listed. This question identifies the sources that are most relevant to the organization. Then, the organization can establish a baseline year for each category and work on reducing those Scope 3 GHG emissions to zero, with or without the use of offsets. 
</t>
        </r>
        <r>
          <rPr>
            <sz val="10"/>
            <color rgb="FF000000"/>
            <rFont val="Arial"/>
            <family val="2"/>
            <charset val="1"/>
          </rPr>
          <t xml:space="preserve">
For guidance when calculating the size of the GHG Emissions in the selected categories,  see the "Technical Guidance for Calculating Scope 3 Emissions" listed in the References, below.</t>
        </r>
      </text>
    </comment>
    <comment ref="L51" authorId="0" shapeId="0" xr:uid="{00000000-0006-0000-0800-000014000000}">
      <text>
        <r>
          <rPr>
            <sz val="11"/>
            <color rgb="FF000000"/>
            <rFont val="Calibri"/>
            <family val="2"/>
            <charset val="1"/>
          </rPr>
          <t xml:space="preserve">The company-chosen targets may be relative to a baseline year of the company's choosing. The alignment with the guidance from the intergovernmental Panel on Climate Change (IPCC) and the Science-Based Targets initiative (SBTi) is covered in the  science-based goal question, below. </t>
        </r>
      </text>
    </comment>
    <comment ref="L52" authorId="0" shapeId="0" xr:uid="{00000000-0006-0000-0800-000015000000}">
      <text>
        <r>
          <rPr>
            <sz val="11"/>
            <color rgb="FF000000"/>
            <rFont val="Calibri"/>
            <family val="2"/>
            <charset val="1"/>
          </rPr>
          <t xml:space="preserve">The quality of offsets is often problematic. If a company uses offsets to reduce emissions, it should choose schemes verified by the Carbon Offsets Gold Standard (see the References, below).
These results can be compared with scores in previous reporting periods, to show a trend line. </t>
        </r>
      </text>
    </comment>
    <comment ref="L53" authorId="0" shapeId="0" xr:uid="{00000000-0006-0000-0800-000016000000}">
      <text>
        <r>
          <rPr>
            <sz val="11"/>
            <color rgb="FF000000"/>
            <rFont val="Calibri"/>
            <family val="2"/>
            <charset val="1"/>
          </rPr>
          <t xml:space="preserve">The percentage reduction is from the organization's emissions in its chosen baseline / reference year when it had its highest level of recorded emissions. If the baseline / reference year has not yet been chosen, or if the data for emissions that year are not available, this year is the reference / baseline year.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ChB</author>
  </authors>
  <commentList>
    <comment ref="L2" authorId="0" shapeId="0" xr:uid="{00000000-0006-0000-0900-000001000000}">
      <text>
        <r>
          <rPr>
            <sz val="11"/>
            <color rgb="FF000000"/>
            <rFont val="Calibri"/>
            <family val="2"/>
            <charset val="1"/>
          </rPr>
          <t xml:space="preserve">This is the percentage progress on the journey toward </t>
        </r>
        <r>
          <rPr>
            <i/>
            <sz val="10"/>
            <color rgb="FF000000"/>
            <rFont val="Arial"/>
            <family val="2"/>
            <charset val="1"/>
          </rPr>
          <t>not causing any harm</t>
        </r>
        <r>
          <rPr>
            <sz val="10"/>
            <color rgb="FF000000"/>
            <rFont val="Arial"/>
            <family val="2"/>
            <charset val="1"/>
          </rPr>
          <t xml:space="preserve"> on this issue. </t>
        </r>
      </text>
    </comment>
    <comment ref="L3" authorId="0" shapeId="0" xr:uid="{00000000-0006-0000-0900-000002000000}">
      <text>
        <r>
          <rPr>
            <sz val="11"/>
            <color rgb="FF000000"/>
            <rFont val="Calibri"/>
            <family val="2"/>
            <charset val="1"/>
          </rPr>
          <t>Waste is materials generated as by-products of production and other operational activities which the company manages to contain, and which require treatment, repurposing, or disposal. This includes both hazardous and non-hazardous manufacturing materials, as well as non-production waste (e.g. office paper, food, retired equipment). 
The goal is to eliminate all avoidable hazardous and non-hazardous waste generation and then repurpose all remaining forms of waste in ways that minimize quality loss (and thus prolong the life of the materials concerned). 
(Note: Liquid, gaseous, or solid wastes which are accidentally or intentionally discharged directly into the environment are covered by Non-GHG Emissions.)</t>
        </r>
      </text>
    </comment>
    <comment ref="L5" authorId="0" shapeId="0" xr:uid="{00000000-0006-0000-0900-000003000000}">
      <text>
        <r>
          <rPr>
            <sz val="11"/>
            <color rgb="FF000000"/>
            <rFont val="Calibri"/>
            <family val="2"/>
            <charset val="1"/>
          </rPr>
          <t>Waste is used here to mean all materials generated as by-products of production and other operational activities which the company manages to contain, and which require treatment, repurposing, or disposal. This includes both hazardous and non-hazardous manufacturing materials, as well as non-production waste (e.g. office paper, food, retired equipment).
To be sustainable an organization must eliminate all avoidable waste generation and reuse, recycle or otherwise repurpose any remaining waste.</t>
        </r>
      </text>
    </comment>
    <comment ref="L6" authorId="0" shapeId="0" xr:uid="{00000000-0006-0000-0900-000004000000}">
      <text>
        <r>
          <rPr>
            <sz val="11"/>
            <color rgb="FF000000"/>
            <rFont val="Calibri"/>
            <family val="2"/>
            <charset val="1"/>
          </rPr>
          <t>If this choice is checked, the score will be zero, even if other choices are checked. If this is selected, ignore the rest of the choices in the list and move on to the next question.</t>
        </r>
      </text>
    </comment>
    <comment ref="L7" authorId="0" shapeId="0" xr:uid="{00000000-0006-0000-0900-000005000000}">
      <text>
        <r>
          <rPr>
            <sz val="11"/>
            <color rgb="FF000000"/>
            <rFont val="Calibri"/>
            <family val="2"/>
            <charset val="1"/>
          </rPr>
          <t>Waste is used here to mean all materials generated as by-products of production and other operational activities which the company manages to contain, and which require treatment, repurposing, or disposal. Waste is hazardous and non-hazardous by-products of production and operations, as well as non-production waste (e.g. office paper, food, retired equipment).
To be sustainable an organization must eliminate all avoidable waste generation and reuse, recycle or otherwise repurpose any remaining waste.
Estimate the percentage on this scale, rounding up: 
0%, 10%, 20% … 80%, 90%, 100%.
Document data sources, estimation methodology and assumptions in the Notes area.</t>
        </r>
      </text>
    </comment>
    <comment ref="L11" authorId="0" shapeId="0" xr:uid="{00000000-0006-0000-0900-000006000000}">
      <text>
        <r>
          <rPr>
            <sz val="11"/>
            <color rgb="FF000000"/>
            <rFont val="Calibri"/>
            <family val="2"/>
            <charset val="1"/>
          </rPr>
          <t xml:space="preserve"> The targets may be relative to a baseline year of the company's choosing.</t>
        </r>
      </text>
    </comment>
    <comment ref="L12" authorId="0" shapeId="0" xr:uid="{00000000-0006-0000-0900-000007000000}">
      <text>
        <r>
          <rPr>
            <sz val="11"/>
            <color rgb="FF000000"/>
            <rFont val="Calibri"/>
            <family val="2"/>
            <charset val="1"/>
          </rPr>
          <t xml:space="preserve">These results can be compared with scores in previous reporting periods, to show a trend line. </t>
        </r>
      </text>
    </comment>
    <comment ref="L13" authorId="0" shapeId="0" xr:uid="{00000000-0006-0000-0900-000008000000}">
      <text>
        <r>
          <rPr>
            <sz val="11"/>
            <color rgb="FF000000"/>
            <rFont val="Calibri"/>
            <family val="2"/>
            <charset val="1"/>
          </rPr>
          <t>If the science-based goal is associated with a date, it is more credible and forceful.</t>
        </r>
      </text>
    </comment>
    <comment ref="L16" authorId="0" shapeId="0" xr:uid="{00000000-0006-0000-0900-000009000000}">
      <text>
        <r>
          <rPr>
            <sz val="11"/>
            <color rgb="FF000000"/>
            <rFont val="Calibri"/>
            <family val="2"/>
            <charset val="1"/>
          </rPr>
          <t>This question will give some credit to the company for managing the issue, even if the resulting score is low.</t>
        </r>
      </text>
    </comment>
    <comment ref="L17" authorId="0" shapeId="0" xr:uid="{00000000-0006-0000-0900-00000A000000}">
      <text>
        <r>
          <rPr>
            <sz val="11"/>
            <color rgb="FF000000"/>
            <rFont val="Calibri"/>
            <family val="2"/>
            <charset val="1"/>
          </rPr>
          <t>If this choice is checked, the score will be zero, even if other choices are checked. If this is selected, ignore the rest of the choices in the list and move on to the next question.</t>
        </r>
      </text>
    </comment>
    <comment ref="L18" authorId="0" shapeId="0" xr:uid="{00000000-0006-0000-0900-00000B000000}">
      <text>
        <r>
          <rPr>
            <sz val="11"/>
            <color rgb="FF000000"/>
            <rFont val="Calibri"/>
            <family val="2"/>
            <charset val="1"/>
          </rPr>
          <t>Product waste</t>
        </r>
        <r>
          <rPr>
            <sz val="10"/>
            <color rgb="FF000000"/>
            <rFont val="Arial"/>
            <family val="2"/>
            <charset val="1"/>
          </rPr>
          <t xml:space="preserve"> occurs at the end-of-use phase of the project. The intent is to avoid the product being thrown into the environment (e.g. dumped into a landfill). Instead, in a circular economy the product is repaired, refurbished, reused or recycled. 
</t>
        </r>
        <r>
          <rPr>
            <b/>
            <sz val="10"/>
            <color rgb="FF000000"/>
            <rFont val="Arial"/>
            <family val="2"/>
            <charset val="1"/>
          </rPr>
          <t xml:space="preserve">
Packaging waste</t>
        </r>
        <r>
          <rPr>
            <sz val="10"/>
            <color rgb="FF000000"/>
            <rFont val="Arial"/>
            <family val="2"/>
            <charset val="1"/>
          </rPr>
          <t xml:space="preserve"> includes waste associated with bulk shipments and waste associated with individual products (e.g., plastic bottles) and their delivery. 
Estimate the percentage on this scale, rounding up: 
0%, 10%, 20% … 80%, 90%, 100%.
Document data sources, estimation methodology and assumptions in the Notes area.</t>
        </r>
      </text>
    </comment>
    <comment ref="L22" authorId="0" shapeId="0" xr:uid="{00000000-0006-0000-0900-00000C000000}">
      <text>
        <r>
          <rPr>
            <sz val="11"/>
            <color rgb="FF000000"/>
            <rFont val="Calibri"/>
            <family val="2"/>
            <charset val="1"/>
          </rPr>
          <t xml:space="preserve">Principles of eco-design and the circular economy are incorporated in product design. Products can be repurposed at end of life.
Check all that apply, even if customers do  not take advantage of the recycling opportunities. </t>
        </r>
      </text>
    </comment>
    <comment ref="L25" authorId="0" shapeId="0" xr:uid="{00000000-0006-0000-0900-00000D000000}">
      <text>
        <r>
          <rPr>
            <sz val="11"/>
            <color rgb="FF000000"/>
            <rFont val="Calibri"/>
            <family val="2"/>
            <charset val="1"/>
          </rPr>
          <t xml:space="preserve"> The targets may be relative to a baseline year of the company's choosing.</t>
        </r>
      </text>
    </comment>
    <comment ref="L26" authorId="0" shapeId="0" xr:uid="{00000000-0006-0000-0900-00000E000000}">
      <text>
        <r>
          <rPr>
            <sz val="11"/>
            <color rgb="FF000000"/>
            <rFont val="Calibri"/>
            <family val="2"/>
            <charset val="1"/>
          </rPr>
          <t xml:space="preserve">These results can be compared with scores in previous reporting periods, to show a trend line. </t>
        </r>
      </text>
    </comment>
    <comment ref="L27" authorId="0" shapeId="0" xr:uid="{00000000-0006-0000-0900-00000F000000}">
      <text>
        <r>
          <rPr>
            <sz val="11"/>
            <color rgb="FF000000"/>
            <rFont val="Calibri"/>
            <family val="2"/>
            <charset val="1"/>
          </rPr>
          <t>If the science-based goal is associated with a date, it is more credible and forceful.</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ChB</author>
  </authors>
  <commentList>
    <comment ref="L2" authorId="0" shapeId="0" xr:uid="{00000000-0006-0000-0A00-000001000000}">
      <text>
        <r>
          <rPr>
            <sz val="11"/>
            <color rgb="FF000000"/>
            <rFont val="Calibri"/>
            <family val="2"/>
            <charset val="1"/>
          </rPr>
          <t xml:space="preserve">This is the percentage progress on the journey toward </t>
        </r>
        <r>
          <rPr>
            <i/>
            <sz val="10"/>
            <color rgb="FF000000"/>
            <rFont val="Arial"/>
            <family val="2"/>
            <charset val="1"/>
          </rPr>
          <t>not causing any harm</t>
        </r>
        <r>
          <rPr>
            <sz val="10"/>
            <color rgb="FF000000"/>
            <rFont val="Arial"/>
            <family val="2"/>
            <charset val="1"/>
          </rPr>
          <t xml:space="preserve"> on this issue. </t>
        </r>
      </text>
    </comment>
    <comment ref="L3" authorId="0" shapeId="0" xr:uid="{00000000-0006-0000-0A00-000002000000}">
      <text>
        <r>
          <rPr>
            <sz val="11"/>
            <color rgb="FF000000"/>
            <rFont val="Calibri"/>
            <family val="2"/>
            <charset val="1"/>
          </rPr>
          <t xml:space="preserve">A sustainable company protects natural ecosystems and communities where it is already present, and takes steps to avoid or mitigate negative outcomes when moving into new areas. 
Companies work in collaboration with local communities adjacent to pristine ecosystems in order to foster their protection and, if necessary, their restoration. </t>
        </r>
      </text>
    </comment>
    <comment ref="L5" authorId="0" shapeId="0" xr:uid="{00000000-0006-0000-0A00-000003000000}">
      <text>
        <r>
          <rPr>
            <sz val="11"/>
            <color rgb="FF000000"/>
            <rFont val="Calibri"/>
            <family val="2"/>
            <charset val="1"/>
          </rPr>
          <t xml:space="preserve">Sustainable organizations eliminate their negative impacts on natural ecosystems and communities. This includes but is not limited to:
</t>
        </r>
        <r>
          <rPr>
            <sz val="10"/>
            <color rgb="FF000000"/>
            <rFont val="Arial"/>
            <family val="2"/>
            <charset val="1"/>
          </rPr>
          <t xml:space="preserve">• Respecting the land rights of communities 
  (e.g. zero tolerance on land grabbing).
• Protecting aquatic ecosystems from degradation 
  (e.g. avoiding coral reefs).
• Protecting areas of high biodiversity value 
  (e.g. no clearing of rainforest for farmland).
• Not encroaching on areas of cultural importance
  (e.g. oil pipelines running through regions 
   considered sacred by Indigenous Peoples).
The organization must: (a) protect such areas where it is already present, and (b) take steps to avoid or mitigate negative outcomes when moving into new areas.
</t>
        </r>
      </text>
    </comment>
    <comment ref="L6" authorId="0" shapeId="0" xr:uid="{00000000-0006-0000-0A00-000004000000}">
      <text>
        <r>
          <rPr>
            <sz val="11"/>
            <color rgb="FF000000"/>
            <rFont val="Calibri"/>
            <family val="2"/>
            <charset val="1"/>
          </rPr>
          <t>If this choice is checked, the score will be 100%, since the company is doing no harm in this issue.</t>
        </r>
      </text>
    </comment>
    <comment ref="L7" authorId="0" shapeId="0" xr:uid="{00000000-0006-0000-0A00-000005000000}">
      <text>
        <r>
          <rPr>
            <sz val="11"/>
            <color rgb="FF000000"/>
            <rFont val="Calibri"/>
            <family val="2"/>
            <charset val="1"/>
          </rPr>
          <t>If this choice is checked, the score will be zero, even if other choices are checked. If this is selected, ignore the rest of the choices in the list and move on to the next question.</t>
        </r>
      </text>
    </comment>
    <comment ref="L8" authorId="0" shapeId="0" xr:uid="{00000000-0006-0000-0A00-000006000000}">
      <text>
        <r>
          <rPr>
            <sz val="11"/>
            <color rgb="FF000000"/>
            <rFont val="Calibri"/>
            <family val="2"/>
            <charset val="1"/>
          </rPr>
          <t xml:space="preserve">Estimate the percentage on this scale, rounding up: 
</t>
        </r>
        <r>
          <rPr>
            <sz val="10"/>
            <color rgb="FF000000"/>
            <rFont val="Arial"/>
            <family val="2"/>
            <charset val="1"/>
          </rPr>
          <t xml:space="preserve">0%, 10%, 20% … 80%, 90%, 100%.
</t>
        </r>
        <r>
          <rPr>
            <sz val="10"/>
            <color rgb="FF000000"/>
            <rFont val="Arial"/>
            <family val="2"/>
            <charset val="1"/>
          </rPr>
          <t xml:space="preserve">
</t>
        </r>
        <r>
          <rPr>
            <sz val="10"/>
            <color rgb="FF000000"/>
            <rFont val="Arial"/>
            <family val="2"/>
            <charset val="1"/>
          </rPr>
          <t>Document data sources, estimation methodology and assumptions.</t>
        </r>
      </text>
    </comment>
    <comment ref="L11" authorId="0" shapeId="0" xr:uid="{00000000-0006-0000-0A00-000007000000}">
      <text>
        <r>
          <rPr>
            <sz val="11"/>
            <color rgb="FF000000"/>
            <rFont val="Calibri"/>
            <family val="2"/>
            <charset val="1"/>
          </rPr>
          <t xml:space="preserve"> The targets may be relative to a baseline year of the company's choosing.</t>
        </r>
      </text>
    </comment>
    <comment ref="L12" authorId="0" shapeId="0" xr:uid="{00000000-0006-0000-0A00-000008000000}">
      <text>
        <r>
          <rPr>
            <sz val="11"/>
            <color rgb="FF000000"/>
            <rFont val="Calibri"/>
            <family val="2"/>
            <charset val="1"/>
          </rPr>
          <t xml:space="preserve">These results can be compared with scores in previous reporting periods, to show a trend line. </t>
        </r>
      </text>
    </comment>
    <comment ref="L13" authorId="0" shapeId="0" xr:uid="{00000000-0006-0000-0A00-000009000000}">
      <text>
        <r>
          <rPr>
            <sz val="11"/>
            <color rgb="FF000000"/>
            <rFont val="Calibri"/>
            <family val="2"/>
            <charset val="1"/>
          </rPr>
          <t>If the science-based goal is associated with a date, it is more credible and forceful.</t>
        </r>
      </text>
    </comment>
  </commentList>
</comments>
</file>

<file path=xl/sharedStrings.xml><?xml version="1.0" encoding="utf-8"?>
<sst xmlns="http://schemas.openxmlformats.org/spreadsheetml/2006/main" count="1157" uniqueCount="845">
  <si>
    <t xml:space="preserve">Mit diesem Instrument kann eine Organisation die Fortschritte bei denen 
keine Schäden für Mensch und Umwelt zu verursacht werden, als auch ihre 
positive Auswirkungen auf Mensch und Umwelt aufzeigen. </t>
  </si>
  <si>
    <t xml:space="preserve"> </t>
  </si>
  <si>
    <t>Es handelt sich um ein umfassendes, allgemeines Instrument. Es kann von Organisationen jeder Größe, in jedem Sektor und in jedem Land verwendet werden. Besonders hilfreich ist es für kleine und mittlere Unternehmen (KMU) sowie für große Organisationen mit wenig oder gar keinem Personal für Nachhaltigkeit. 
Das Instrument bewertet die Leistung in Bezug auf die wichtigsten Nachhaltigkeitsaspekte, die den meisten gängigen Rahmenwerken und Standards für die Nachhaltigkeitsberichterstattung gemeinsam sind, wie in diesem Vergleich gezeigt wird:</t>
  </si>
  <si>
    <r>
      <rPr>
        <b/>
        <sz val="14"/>
        <color rgb="FF3F3F3F"/>
        <rFont val="Arial"/>
        <family val="2"/>
        <charset val="1"/>
      </rPr>
      <t xml:space="preserve"> </t>
    </r>
    <r>
      <rPr>
        <b/>
        <sz val="14"/>
        <color rgb="FFFFFFFF"/>
        <rFont val="Arial"/>
        <family val="2"/>
        <charset val="1"/>
      </rPr>
      <t xml:space="preserve">  Accommodates Three Frameworks</t>
    </r>
  </si>
  <si>
    <t xml:space="preserve">Das Instrument bewertet die Fortschritte einer Organisation bei der Reduzierung/Beseitigung schädlicher Auswirkungen auf die Umwelt, ihre Mitarbeiter und die Gesellschaft. Es gibt auch Bonuspunkte, wenn die Organisation entweder direkt oder indirekt durch ihre Produkte, Dienstleistungen und Spenden, die positiven Auswirkungen anderer verstärken oder anderen helfen, weniger Schaden anzurichten und regenerativ tätig zu sein. Die Ergebnisse werden automatisch auf drei Arten ausgedrückt:
1. Als Punktzahl für den Fortschritt in Bezug auf wissenschaftlich fundierte Ziele für zentrale Nachhaltigkeits-/ESG-Themen.
    Diese Themen entstehen an den Wirkungspunkten der Organisation, wie in der Abbildung unten dargestellt. 
    Hinweis: ESG (Environmental, Social and Governance) wird als Synonym für "Nachhaltigkeit" verwendet. 
2. Als Punktzahl für die Beiträge zu den 17 Zielen für nachhaltige Entwicklung (SDGs).
    Die Bewertungen der ESG-Themen werden als Stellvertreter für die Bewertungen der entsprechenden primären SDGs verwendet.         .
3. Als Punktzahlen für die Auswirkungen auf die drei nicht-finanziellen Kapitalien (Natur-, Human- und Sozialkapital). 
    ESG-Bewertungen werden stellvertretend für die Bewertungen der entsprechenden Natur-, Human- und Sozialkapitalien verwendet. 
Organisationen können ihre Nachhaltigkeitswerte in der Terminologie des Rahmens (ESG, SDG oder nicht-finanzielle Kapitalien) ausdrücken, die für ihre Zwecke am besten geeignet ist oder von dem Stakeholder, der die Offenlegung verlangt, bevorzugt wird. Wenn die Ergebnisse zu den SDGs oder den nicht-finanziellen Kapitalien nicht von Interesse sind, können diese Registerkarten ignoriert oder gelöscht werden. </t>
  </si>
  <si>
    <t>LPM Academy</t>
  </si>
  <si>
    <t xml:space="preserve"> Anleitungen</t>
  </si>
  <si>
    <r>
      <rPr>
        <b/>
        <sz val="14"/>
        <color rgb="FF3F3F3F"/>
        <rFont val="Arial"/>
        <family val="2"/>
        <charset val="1"/>
      </rPr>
      <t xml:space="preserve"> </t>
    </r>
    <r>
      <rPr>
        <b/>
        <sz val="14"/>
        <color rgb="FFFFFFFF"/>
        <rFont val="Arial"/>
        <family val="2"/>
        <charset val="1"/>
      </rPr>
      <t xml:space="preserve">  Inhaltsübersicht </t>
    </r>
  </si>
  <si>
    <t xml:space="preserve">     
- Überblick 
- Anweisungen
- Organisationsprofil
- Führung 
- Umwelt: Energie, Wasser, Versorgung, Treibhausgasemissionen, Nicht-Treibhausgasemissionen, Abfall, Eingriffe in die Natur
- Mitarbeiter: Löhne, Gesundheit, Arbeitsbedingungen, Diversität/Gerechtigkeit/Eingliederung (DEI)
- Auswirkungen auf die Gemeinschaft 
- Positive Auswirkungen
- ESG-Bewertungen: Zusammenfassung der bewerteten Punkte zu den wichtigsten ESG-Themen
- SDG-Bewertungen: ESG-Bewertungen werden den zugehörigen, primären SDGs zugeordnet 
- Kapital-Bewertungen: ESG-Bewertungen werden den zugehörigen natürlichen, menschlichen und sozialen Kapitalen zugeordnet
- Maßnahmen ergreifen</t>
  </si>
  <si>
    <t xml:space="preserve">   Legende </t>
  </si>
  <si>
    <r>
      <rPr>
        <sz val="12"/>
        <color rgb="FF000000"/>
        <rFont val="Arial"/>
        <family val="2"/>
        <charset val="1"/>
      </rPr>
      <t xml:space="preserve"> Yellow fields are for user input. </t>
    </r>
    <r>
      <rPr>
        <b/>
        <sz val="12"/>
        <color rgb="FF000000"/>
        <rFont val="Arial"/>
        <family val="2"/>
        <charset val="1"/>
      </rPr>
      <t xml:space="preserve">Starting data illustrate how scores are calculated. Overwrite them with real organization data. </t>
    </r>
  </si>
  <si>
    <t xml:space="preserve">Hellviolette Felder werden automatisch auf der Grundlage des Inhalts der gelben Felder berechnet. </t>
  </si>
  <si>
    <t>White fields are used for instructions, explanations, or labels for adjacent fields</t>
  </si>
  <si>
    <t>Hellblaue Felder mit einem "?" enthalten Erläuterungen zu den angrenzenden Feldern. Bewegen Sie die Maus über das "?", um die Anleitung anzuzeigen.</t>
  </si>
  <si>
    <r>
      <rPr>
        <b/>
        <sz val="14"/>
        <color rgb="FF3F3F3F"/>
        <rFont val="Arial"/>
        <family val="2"/>
        <charset val="1"/>
      </rPr>
      <t xml:space="preserve"> </t>
    </r>
    <r>
      <rPr>
        <b/>
        <sz val="14"/>
        <color rgb="FFFFFFFF"/>
        <rFont val="Arial"/>
        <family val="2"/>
        <charset val="1"/>
      </rPr>
      <t xml:space="preserve">  Allgemeiner Leitfaden</t>
    </r>
  </si>
  <si>
    <t xml:space="preserve"> - Beantworten Sie die Fragen in beliebiger Reihenfolge: Verwenden Sie die Registerkarten unten, um durch die Fragen und Arbeitsblätter zu navigieren, und ersetzen Sie die Beispielantworten in den gelben Zellen durch Ihre Auswahl und Daten. 
- Schätzen Sie: Wenn Sie sich bei einer Antwort nicht sicher sind, sind Schätzungen in Ordnung. Die meisten quantifizierten Daten werden auf die nächsten 10 % gerundet. Achten Sie nur darauf, Ihre Schätzungsmethode, Datenquellen und Annahmen zu dokumentieren, damit sie später verbessert und von einer dritten Partei überprüft werden können.
- Anpassen des Tools: Die Benutzer werden ermutigt, dieses Instrument als ihr eigenes zu betrachten und es für ihre Zwecke zu ändern/anzupassen.  </t>
  </si>
  <si>
    <t xml:space="preserve">   Kollaboration / gemeinsame Nutzung</t>
  </si>
  <si>
    <t>Die Benutzer benötigen möglicherweise die Hilfe von Kollegen bei der Beantwortung einiger Fragen. Laden Sie diese Excel-Arbeitsmappe nicht in Google Sheets hoch, um sie auf diese Weise mit Ihren Kollegen zu teilen. Leider werden alle Kontrollkästchen von Google Sheets entfernt, so dass Berechnungen, die sie verwenden, nicht funktionieren. Stattdessen kann die Zusammenarbeit mit Ihren Kollegen auf verschiedene andere Weise erfolgen:
  - E-Mail: Senden Sie Kopien dieser Arbeitsmappe oder nur die betreffenden Arbeitsblätter an Ihre Kollegen, mit Hinweisen darauf, wo Sie ihre Hilfe benötigen. Fassen Sie dann deren Antworten in Ihrer Musterkopie zusammen. 
  - Zoom: Zeigen Sie Ihren Kollegen in einem Zoom-Anruf Ihre Masterkopie dieser Arbeitsmappe auf dem Bildschirm und aktualisieren Sie sie gemeinsam mit ihnen, und zwar live. Oder führen Sie separate Einzelgespräche mit ihnen und konzentrieren Sie sich dabei auf die Bereiche, in denen Sie ihre Hilfe benötigen.
  - Treffen Sie sich mit ihnen: Wenn es die COVID-19-Protokolle zulassen, funktioniert auch dieser Ansatz noch ☺.</t>
  </si>
  <si>
    <t xml:space="preserve">  Rückmeldung</t>
  </si>
  <si>
    <t>This tool is being continuously improved. Your feedback and suggestions for improvement are welcome.</t>
  </si>
  <si>
    <t>Online Feedback Form</t>
  </si>
  <si>
    <t xml:space="preserve">Organisationsprofil </t>
  </si>
  <si>
    <t>Dies sind grundlegende Informationen über die Organisation.  
(Ersetzen Sie alle Beispieldaten durch echte Organisationsdaten).</t>
  </si>
  <si>
    <t>Name</t>
  </si>
  <si>
    <t>SDG Products Ltd.</t>
  </si>
  <si>
    <t>Datum der Gründung</t>
  </si>
  <si>
    <t>1998</t>
  </si>
  <si>
    <t xml:space="preserve">Adresse </t>
  </si>
  <si>
    <t xml:space="preserve"> 234 Park Avenue, Somewheresville, Ont.  L0L 2B2</t>
  </si>
  <si>
    <t>Telefonnummer</t>
  </si>
  <si>
    <t>705-333-4444</t>
  </si>
  <si>
    <t xml:space="preserve">Website </t>
  </si>
  <si>
    <t>http://www.sdgproducts.org</t>
  </si>
  <si>
    <t>Kurze Beschreibung</t>
  </si>
  <si>
    <t>We provide sustainable appliances, equipment and services that enable our customers to thrive responsibly.</t>
  </si>
  <si>
    <t xml:space="preserve">   Gesamteinnahmen / -erträge im Berichtsjahr</t>
  </si>
  <si>
    <t xml:space="preserve">   Gesamtzahl der Vollzeitkräfte (Jahresdurchschnitt)</t>
  </si>
  <si>
    <t xml:space="preserve">   Anzahl der Teilzeitbeschäftigten | % der Belegschaft</t>
  </si>
  <si>
    <t xml:space="preserve">   Geben Sie an, welche Bevölkerungsgruppen nach
   Gleichberechtigung streben. (z. B. Frauen, 
   indigene     Völker, LGBTQ2+ Gemeinschaft, usw.)</t>
  </si>
  <si>
    <t>75% owned by women</t>
  </si>
  <si>
    <t xml:space="preserve"> Verantwortlicher / Direktor der Organisation, der für die 
 Integrität der abgeschlossenen Bewertung bürgt. 
 (Name, Position, Kontaktinformationen)</t>
  </si>
  <si>
    <t xml:space="preserve">Mary Smith, President and CEO
mary@SDGproducts.com </t>
  </si>
  <si>
    <t xml:space="preserve">   Validierung der Methodik und der erfassten Daten 
   durch eine dritte Partei um die Bewertung
   abzuschließen. (Name, Position, Kontaktinformationen)</t>
  </si>
  <si>
    <t>Bill Hammersmith, Senior Advisor, Sustainability Auditors Inc., 
bill31@sai.com</t>
  </si>
  <si>
    <t>Geschäftsordnung</t>
  </si>
  <si>
    <t>Gesamt 
Bewertung</t>
  </si>
  <si>
    <t>?</t>
  </si>
  <si>
    <r>
      <rPr>
        <sz val="14"/>
        <color rgb="FF404040"/>
        <rFont val="Arial"/>
        <family val="2"/>
        <charset val="1"/>
      </rPr>
      <t xml:space="preserve">Nachhaltige Organisationen beziehen Nachhaltigkeitsaspekte in ihre Führungs- und Managementsysteme ein. Sie stellen sicher, dass ESG-bezogene Risiken und Chancen in den wichtigsten Systemen und Prozessen gebührend berücksichtigt werden.
</t>
    </r>
    <r>
      <rPr>
        <sz val="11"/>
        <color rgb="FF404040"/>
        <rFont val="Arial"/>
        <family val="2"/>
        <charset val="1"/>
      </rPr>
      <t>Hinweis: ESG (Environmental, Social &amp; Governance) wird als Synonym für "Nachhaltigkeit" verwendet.
(Ersetzen Sie den Beispieltext und die Auswahlmöglichkeiten unten durch die tatsächlichen Informationen und Auswahlmöglichkeiten für Ihr Unternehmen).</t>
    </r>
  </si>
  <si>
    <t>Click on one choice.</t>
  </si>
  <si>
    <t>No</t>
  </si>
  <si>
    <t xml:space="preserve">Partially </t>
  </si>
  <si>
    <t>Yes</t>
  </si>
  <si>
    <t>Unser Ziel / unsere Vision / unser Auftrag / unsere Werte spiegeln die Schaffung von Werten für alle Beteiligten wider.</t>
  </si>
  <si>
    <t xml:space="preserve">Zweck der Organisation     </t>
  </si>
  <si>
    <t xml:space="preserve">   Unser Ziel ist der Schutz und die Verbesserung des Wohlergehens aller Beteiligten, einschließlich der Umwelt und der Gesellschaft.</t>
  </si>
  <si>
    <t xml:space="preserve">Vision der Organisation     </t>
  </si>
  <si>
    <t xml:space="preserve">   Unsere Vision ist eine sozial gerechte, wirtschaftlich integrative und ökologisch wiederherstellende Gesellschaft. </t>
  </si>
  <si>
    <t xml:space="preserve">Mission der Organisation     </t>
  </si>
  <si>
    <t xml:space="preserve">  Unsere Aufgabe ist es, Produkte und Dienstleistungen anzubieten, die unseren Stakeholdern zu Erfolg verhelfen. </t>
  </si>
  <si>
    <t>Werte der Organisation</t>
  </si>
  <si>
    <t xml:space="preserve">  Ethisches Verhalten, Vertrauenswürdigkeit, Exzellenz, Respekt</t>
  </si>
  <si>
    <r>
      <rPr>
        <sz val="14"/>
        <color rgb="FF404040"/>
        <rFont val="Arial"/>
        <family val="2"/>
        <charset val="1"/>
      </rPr>
      <t>Die Vergütung des</t>
    </r>
    <r>
      <rPr>
        <b/>
        <sz val="14"/>
        <color rgb="FF404040"/>
        <rFont val="Arial"/>
        <family val="2"/>
        <charset val="1"/>
      </rPr>
      <t xml:space="preserve"> CEO </t>
    </r>
    <r>
      <rPr>
        <sz val="14"/>
        <color rgb="FF404040"/>
        <rFont val="Arial"/>
        <family val="2"/>
        <charset val="1"/>
      </rPr>
      <t>ist an die Leistung des Unternehmens in Umwelt- und Sozialfragen gekoppelt.</t>
    </r>
  </si>
  <si>
    <r>
      <rPr>
        <b/>
        <sz val="14"/>
        <color rgb="FF404040"/>
        <rFont val="Arial"/>
        <family val="2"/>
        <charset val="1"/>
      </rPr>
      <t xml:space="preserve">Gerechtigkeitsbedürftige Bevölkerungsgruppen (Diversity) </t>
    </r>
    <r>
      <rPr>
        <sz val="14"/>
        <color rgb="FF404040"/>
        <rFont val="Arial"/>
        <family val="2"/>
        <charset val="1"/>
      </rPr>
      <t>sind in leitenden Positionen vertreten.</t>
    </r>
  </si>
  <si>
    <r>
      <rPr>
        <b/>
        <sz val="14"/>
        <color rgb="FF404040"/>
        <rFont val="Arial"/>
        <family val="2"/>
        <charset val="1"/>
      </rPr>
      <t>Nachhaltigkeitserwägungen sind in</t>
    </r>
    <r>
      <rPr>
        <sz val="14"/>
        <color rgb="FF404040"/>
        <rFont val="Arial"/>
        <family val="2"/>
        <charset val="1"/>
      </rPr>
      <t xml:space="preserve"> Politiken, Praktiken, Prozesse und Systeme </t>
    </r>
    <r>
      <rPr>
        <b/>
        <sz val="14"/>
        <color rgb="FF404040"/>
        <rFont val="Arial"/>
        <family val="2"/>
        <charset val="1"/>
      </rPr>
      <t>eingebettet.</t>
    </r>
  </si>
  <si>
    <r>
      <rPr>
        <sz val="14"/>
        <color rgb="FF404040"/>
        <rFont val="Arial"/>
        <family val="2"/>
        <charset val="1"/>
      </rPr>
      <t xml:space="preserve">Nachhaltigkeitsbezogene </t>
    </r>
    <r>
      <rPr>
        <b/>
        <sz val="14"/>
        <color rgb="FF404040"/>
        <rFont val="Arial"/>
        <family val="2"/>
        <charset val="1"/>
      </rPr>
      <t>Risiken und Chancen</t>
    </r>
    <r>
      <rPr>
        <sz val="14"/>
        <color rgb="FF404040"/>
        <rFont val="Arial"/>
        <family val="2"/>
        <charset val="1"/>
      </rPr>
      <t xml:space="preserve"> </t>
    </r>
    <r>
      <rPr>
        <b/>
        <sz val="14"/>
        <color rgb="FF404040"/>
        <rFont val="Arial"/>
        <family val="2"/>
        <charset val="1"/>
      </rPr>
      <t xml:space="preserve">werden in die strategische Planung </t>
    </r>
    <r>
      <rPr>
        <sz val="14"/>
        <color rgb="FF404040"/>
        <rFont val="Arial"/>
        <family val="2"/>
        <charset val="1"/>
      </rPr>
      <t>und Szenarioanalyse einbezogen.</t>
    </r>
  </si>
  <si>
    <r>
      <rPr>
        <sz val="14"/>
        <color rgb="FF404040"/>
        <rFont val="Arial"/>
        <family val="2"/>
        <charset val="1"/>
      </rPr>
      <t xml:space="preserve">Unsere </t>
    </r>
    <r>
      <rPr>
        <b/>
        <sz val="14"/>
        <color rgb="FF404040"/>
        <rFont val="Arial"/>
        <family val="2"/>
        <charset val="1"/>
      </rPr>
      <t>Offenlegungen / öffentlichen Berichte</t>
    </r>
    <r>
      <rPr>
        <sz val="14"/>
        <color rgb="FF404040"/>
        <rFont val="Arial"/>
        <family val="2"/>
        <charset val="1"/>
      </rPr>
      <t xml:space="preserve"> enthalten Ergebnisse zur ökologischen und sozialen Leistung.</t>
    </r>
  </si>
  <si>
    <r>
      <rPr>
        <sz val="14"/>
        <color rgb="FF404040"/>
        <rFont val="Arial"/>
        <family val="2"/>
        <charset val="1"/>
      </rPr>
      <t xml:space="preserve">Unser </t>
    </r>
    <r>
      <rPr>
        <b/>
        <sz val="14"/>
        <color rgb="FF404040"/>
        <rFont val="Arial"/>
        <family val="2"/>
        <charset val="1"/>
      </rPr>
      <t xml:space="preserve">Geschäftsmodell </t>
    </r>
    <r>
      <rPr>
        <sz val="14"/>
        <color rgb="FF404040"/>
        <rFont val="Arial"/>
        <family val="2"/>
        <charset val="1"/>
      </rPr>
      <t>ist widerstandsfähig, flexibel und trägt den ökologisch, gesellschaftlichen Abhängigkeiten Rechnung.</t>
    </r>
  </si>
  <si>
    <r>
      <rPr>
        <sz val="14"/>
        <color rgb="FF404040"/>
        <rFont val="Arial"/>
        <family val="2"/>
        <charset val="1"/>
      </rPr>
      <t>Nachhaltigkeitsbezogene</t>
    </r>
    <r>
      <rPr>
        <b/>
        <sz val="14"/>
        <color rgb="FF404040"/>
        <rFont val="Arial"/>
        <family val="2"/>
        <charset val="1"/>
      </rPr>
      <t xml:space="preserve"> Innovationen</t>
    </r>
    <r>
      <rPr>
        <sz val="14"/>
        <color rgb="FF404040"/>
        <rFont val="Arial"/>
        <family val="2"/>
        <charset val="1"/>
      </rPr>
      <t xml:space="preserve"> haben bei der </t>
    </r>
    <r>
      <rPr>
        <b/>
        <sz val="14"/>
        <color rgb="FF404040"/>
        <rFont val="Arial"/>
        <family val="2"/>
        <charset val="1"/>
      </rPr>
      <t>Entwicklung</t>
    </r>
    <r>
      <rPr>
        <sz val="14"/>
        <color rgb="FF404040"/>
        <rFont val="Arial"/>
        <family val="2"/>
        <charset val="1"/>
      </rPr>
      <t xml:space="preserve"> und Bereitstellung unserer </t>
    </r>
    <r>
      <rPr>
        <b/>
        <sz val="14"/>
        <color rgb="FF404040"/>
        <rFont val="Arial"/>
        <family val="2"/>
        <charset val="1"/>
      </rPr>
      <t>Produkte und Dienstleistungen</t>
    </r>
    <r>
      <rPr>
        <sz val="14"/>
        <color rgb="FF404040"/>
        <rFont val="Arial"/>
        <family val="2"/>
        <charset val="1"/>
      </rPr>
      <t xml:space="preserve"> Vorrang.</t>
    </r>
  </si>
  <si>
    <t>Gesamtbewertung</t>
  </si>
  <si>
    <t xml:space="preserve">Energie </t>
  </si>
  <si>
    <t>Nachhaltige Organisationen nutzen ausschließlich erneuerbare Energien.</t>
  </si>
  <si>
    <r>
      <rPr>
        <b/>
        <sz val="14"/>
        <color rgb="FF404040"/>
        <rFont val="Arial"/>
        <family val="2"/>
        <charset val="1"/>
      </rPr>
      <t xml:space="preserve">Effizienz der Energienutzung
</t>
    </r>
    <r>
      <rPr>
        <sz val="14"/>
        <color rgb="FF404040"/>
        <rFont val="Arial"/>
        <family val="2"/>
        <charset val="1"/>
      </rPr>
      <t xml:space="preserve">Ergreift Ihre Organisation eine der folgenden Maßnahmen, um ihren Energieverbrauch zu steuern?
</t>
    </r>
    <r>
      <rPr>
        <sz val="12"/>
        <color rgb="FF404040"/>
        <rFont val="Arial"/>
        <family val="2"/>
        <charset val="1"/>
      </rPr>
      <t>(Kreuzen Sie alle zutreffenden Angaben an; ersetzen Sie die Beispielhaften durch die tatsächlichen Unternehmensdaten)</t>
    </r>
  </si>
  <si>
    <r>
      <rPr>
        <sz val="14"/>
        <color rgb="FF404040"/>
        <rFont val="Arial"/>
        <family val="2"/>
        <charset val="1"/>
      </rPr>
      <t xml:space="preserve">Wir überwachen und erfassen den Energieverbrauch derzeit nicht. 
</t>
    </r>
    <r>
      <rPr>
        <sz val="12"/>
        <color rgb="FF0070C0"/>
        <rFont val="Arial"/>
        <family val="2"/>
        <charset val="1"/>
      </rPr>
      <t>(In diesem Fall löschen Sie die beispielhaft eingetragenen Prozentsätze und fahren Sie mit der nächsten Frage fort).</t>
    </r>
  </si>
  <si>
    <t>Wir überwachen und protokollieren unseren Energieverbrauch (Strom und Kraftstoff), einschließlich 
des Verbrauchs von erneuerbaren Energien bzw. von Energie, die keine Treibhausgase ausstößt.</t>
  </si>
  <si>
    <t>Ungefährer Prozentsatz des gesamten Energieverbrauchs, der aus erneuerbaren Energien besteht, bzw. keine Treibhausgasemissionen verursacht.</t>
  </si>
  <si>
    <t>Ungefähre prozentuale Verringerung des Treibhausgasemissions-Energieverbrauchs im Vergleich zu dem von uns gewählten Referenz-/Basisjahr.</t>
  </si>
  <si>
    <t xml:space="preserve">   (Ggf. mit Hinweisen und Anmerkungen ergänzen)</t>
  </si>
  <si>
    <t>Wir haben uns Ziele für die Energieeffizienz und/oder die Nutzung erneuerbarer Energien gesetzt.</t>
  </si>
  <si>
    <t>Wir haben im Berichtszeitraum die Ziele für die Energieeffizienz und/oder die Nutzung erneuerbarer Energien erreicht.</t>
  </si>
  <si>
    <r>
      <rPr>
        <sz val="14"/>
        <color rgb="FF404040"/>
        <rFont val="Arial"/>
        <family val="2"/>
        <charset val="1"/>
      </rPr>
      <t xml:space="preserve">Wir haben das wissenschaftlich begründete Ziel, unabhängig vom Wachstum der Organisation </t>
    </r>
    <r>
      <rPr>
        <i/>
        <sz val="14"/>
        <color rgb="FF404040"/>
        <rFont val="Arial"/>
        <family val="2"/>
        <charset val="1"/>
      </rPr>
      <t xml:space="preserve">100 % umweltfreundliche erneuerbare Energie </t>
    </r>
    <r>
      <rPr>
        <sz val="14"/>
        <color rgb="FF404040"/>
        <rFont val="Arial"/>
        <family val="2"/>
        <charset val="1"/>
      </rPr>
      <t>zu nutzen.</t>
    </r>
  </si>
  <si>
    <t>Wasser</t>
  </si>
  <si>
    <t>Nachhaltige Organisationen verwenden kein Wasser aus wasserarmen Gebieten und stellen sicher, dass das gesamte abgeleitete Wasser angemessen behandelt wird.</t>
  </si>
  <si>
    <r>
      <rPr>
        <b/>
        <sz val="14"/>
        <color rgb="FF376092"/>
        <rFont val="Arial"/>
        <family val="2"/>
        <charset val="1"/>
      </rPr>
      <t xml:space="preserve">Effizienz bei Wasserverbrauch und -aufbereitung
</t>
    </r>
    <r>
      <rPr>
        <sz val="14"/>
        <color rgb="FF376092"/>
        <rFont val="Arial"/>
        <family val="2"/>
        <charset val="1"/>
      </rPr>
      <t>Welche der folgenden Maßnahmen ergreift Ihr Unternehmen, um den Wasserverbrauch, die Wasseraufbereitung und die Wasserabgabe zu steuern?
(Kreuzen Sie alle zutreffenden Angaben an; ersetzen Sie die Beispieldaten durch die tatsächlichen Unternehmensdaten)</t>
    </r>
  </si>
  <si>
    <r>
      <rPr>
        <sz val="14"/>
        <color rgb="FF404040"/>
        <rFont val="Arial"/>
        <family val="2"/>
        <charset val="1"/>
      </rPr>
      <t xml:space="preserve">Wir überwachen und erfassen derzeit den Wasserverbrauch, die Wasseraufbereitung und die Abwassereinleitungen  nicht.
</t>
    </r>
    <r>
      <rPr>
        <sz val="12"/>
        <color rgb="FF4F81BD"/>
        <rFont val="Arial"/>
        <family val="2"/>
        <charset val="1"/>
      </rPr>
      <t>(In diesem Fall löschen Sie die beipielhaft eingetragenen Prozentsätze und fahren mit der nächsten Frage fort).</t>
    </r>
  </si>
  <si>
    <t>Wir überwachen und erfassen unseren Wasserverbrauch.</t>
  </si>
  <si>
    <t xml:space="preserve">Ungefährer Prozentsatz des gesamten Wasserverbrauchs, der aus nicht belasteten Wasserregionen stammt.   </t>
  </si>
  <si>
    <t>Ungefährer Prozentsatz des gesamten eingeleiteten Wassers, das sicher und angemessen behandelt wird, entweder durch uns selbst vor der Einleitung oder durch eine dritte Partei nach der Einleitung.</t>
  </si>
  <si>
    <r>
      <rPr>
        <sz val="14"/>
        <color rgb="FF404040"/>
        <rFont val="Arial"/>
        <family val="2"/>
        <charset val="1"/>
      </rPr>
      <t xml:space="preserve">Wir </t>
    </r>
    <r>
      <rPr>
        <i/>
        <sz val="14"/>
        <color rgb="FF404040"/>
        <rFont val="Arial"/>
        <family val="2"/>
        <charset val="1"/>
      </rPr>
      <t>haben uns Ziele</t>
    </r>
    <r>
      <rPr>
        <sz val="14"/>
        <color rgb="FF404040"/>
        <rFont val="Arial"/>
        <family val="2"/>
        <charset val="1"/>
      </rPr>
      <t xml:space="preserve"> für die Wassereffizienz und/oder die Wasseraufbereitung gesetzt. </t>
    </r>
  </si>
  <si>
    <r>
      <rPr>
        <sz val="14"/>
        <color rgb="FF404040"/>
        <rFont val="Arial"/>
        <family val="2"/>
        <charset val="1"/>
      </rPr>
      <t xml:space="preserve">Wir </t>
    </r>
    <r>
      <rPr>
        <i/>
        <sz val="14"/>
        <color rgb="FF404040"/>
        <rFont val="Arial"/>
        <family val="2"/>
        <charset val="1"/>
      </rPr>
      <t>haben die Ziele</t>
    </r>
    <r>
      <rPr>
        <sz val="14"/>
        <color rgb="FF404040"/>
        <rFont val="Arial"/>
        <family val="2"/>
        <charset val="1"/>
      </rPr>
      <t xml:space="preserve"> für die Wassereffizienz und/oder Wasseraufbereitung im Berichtszeitraum erreicht.</t>
    </r>
  </si>
  <si>
    <r>
      <rPr>
        <sz val="14"/>
        <color rgb="FF404040"/>
        <rFont val="Arial"/>
        <family val="2"/>
        <charset val="1"/>
      </rPr>
      <t>Wir haben das</t>
    </r>
    <r>
      <rPr>
        <i/>
        <sz val="14"/>
        <color rgb="FF404040"/>
        <rFont val="Arial"/>
        <family val="2"/>
        <charset val="1"/>
      </rPr>
      <t xml:space="preserve"> wissenschaftlich begründete Ziel</t>
    </r>
    <r>
      <rPr>
        <sz val="14"/>
        <color rgb="FF404040"/>
        <rFont val="Arial"/>
        <family val="2"/>
        <charset val="1"/>
      </rPr>
      <t>, unabhängig vom Wachstum der Organisation, netto kein Wasser aus wasserarmen Gebieten zu verwenden.</t>
    </r>
  </si>
  <si>
    <t>Beschaffung</t>
  </si>
  <si>
    <t>Gesamt  
Bewertung</t>
  </si>
  <si>
    <r>
      <rPr>
        <sz val="14"/>
        <color rgb="FF7F7F7F"/>
        <rFont val="Arial"/>
        <family val="2"/>
        <charset val="1"/>
      </rPr>
      <t>Nachhaltige Organisationen nutzen nachhaltige Beschaffung, um ihre Materialien, Waren und Dienstleistungen zu erwerben. 
Definition von nachhaltiger Beschaffung (LAP</t>
    </r>
    <r>
      <rPr>
        <sz val="12"/>
        <color rgb="FF7F7F7F"/>
        <rFont val="Arial"/>
        <family val="2"/>
        <charset val="1"/>
      </rPr>
      <t>*</t>
    </r>
    <r>
      <rPr>
        <sz val="14"/>
        <color rgb="FF7F7F7F"/>
        <rFont val="Arial"/>
        <family val="2"/>
        <charset val="1"/>
      </rPr>
      <t xml:space="preserve">): Nachhaltige Beschaffung stellt sicher, dass Einkäufer ...
     1) beim Einkauf das beste Preis-Leistungs-Verhältnis erzielen ...
     2) die nachhaltigsten Waren und Dienstleistungen ... 
     3) von den nachhaltigsten Lieferanten ...
     4) zur Unterstützung des erklärten Zwecks und der strategischen Ziele der einkaufenden Organisation.
</t>
    </r>
    <r>
      <rPr>
        <sz val="11"/>
        <color rgb="FF7F7F7F"/>
        <rFont val="Arial"/>
        <family val="2"/>
        <charset val="1"/>
      </rPr>
      <t>*) LAP ... Liferanten Auswahl Prozess</t>
    </r>
  </si>
  <si>
    <r>
      <rPr>
        <b/>
        <sz val="14"/>
        <color rgb="FF3F3F3F"/>
        <rFont val="Arial"/>
        <family val="2"/>
        <charset val="1"/>
      </rPr>
      <t xml:space="preserve">Fortschritte bei der Umsetzung
</t>
    </r>
    <r>
      <rPr>
        <sz val="14"/>
        <color rgb="FF3F3F3F"/>
        <rFont val="Arial"/>
        <family val="2"/>
        <charset val="1"/>
      </rPr>
      <t xml:space="preserve">Welche dieser Meilensteine haben Sie auf Ihrem Weg zur vollständigen Umsetzung eines nachhaltigen Beschaffungssystems erreicht? 
</t>
    </r>
    <r>
      <rPr>
        <sz val="12"/>
        <color rgb="FF3F3F3F"/>
        <rFont val="Arial"/>
        <family val="2"/>
        <charset val="1"/>
      </rPr>
      <t>(Kreuzen Sie alle zutreffenden Punkte an)</t>
    </r>
  </si>
  <si>
    <r>
      <rPr>
        <sz val="14"/>
        <color rgb="FF3F3F3F"/>
        <rFont val="Arial"/>
        <family val="2"/>
        <charset val="1"/>
      </rPr>
      <t xml:space="preserve">Wir überwachen und dokumentieren unseren Einsatz von nachhaltiger Beschaffung derzeit nicht / setzen keine nachhaltige Beschaffung ein.
</t>
    </r>
    <r>
      <rPr>
        <sz val="12"/>
        <color rgb="FF00B0F0"/>
        <rFont val="Arial"/>
        <family val="2"/>
        <charset val="1"/>
      </rPr>
      <t>(In diesem Fall löschen Sie die beipielhaft eingetragenen Prozentsätze und fahren Sie mit der nächsten Frage fort).</t>
    </r>
  </si>
  <si>
    <t>Wir haben eine nachhaltige Beschaffungspolitik.</t>
  </si>
  <si>
    <t xml:space="preserve">Wir haben einen Personalleiter mit der Umsetzung unseres LAP-Systems beauftragt. </t>
  </si>
  <si>
    <t>Wir haben eine Hotspot-Analyse durchgeführt, um ESG-Risiken in unseren Lieferketten zu ermitteln.</t>
  </si>
  <si>
    <t xml:space="preserve">Wir untersuchen, wie wir den Kauf neuer Produkte vermeiden können, bevor wir sie kaufen. </t>
  </si>
  <si>
    <t>Wir haben eine Ausgabenanalyse durchgeführt, um vorrangige Kategorien und Interessengruppen zu ermitteln.</t>
  </si>
  <si>
    <t>Wir berücksichtigen besonders Lieferanten von Sozialunternehmen und Lieferanten, die sich im Besitz von Bevölkerungsgruppen befinden, die eine Beteiligung verdienen.</t>
  </si>
  <si>
    <t xml:space="preserve">Wir haben eine Strategie und einen Stufenplan zur Einführung eines LAP-Systems. </t>
  </si>
  <si>
    <t xml:space="preserve">Wir überwachen und dokumentieren unseren Einsatz für eine nachhaltige Beschaffung. </t>
  </si>
  <si>
    <r>
      <rPr>
        <i/>
        <sz val="12"/>
        <color rgb="FF3F3F3F"/>
        <rFont val="Arial"/>
        <family val="2"/>
        <charset val="1"/>
      </rPr>
      <t xml:space="preserve"> </t>
    </r>
    <r>
      <rPr>
        <sz val="12"/>
        <color rgb="FF3F3F3F"/>
        <rFont val="Arial"/>
        <family val="2"/>
        <charset val="1"/>
      </rPr>
      <t>Ungefährer Prozentsatz der Einkäufe des letzten Jahres, nach Wert, die unser nachhaltiges Beschaffungssystem genutzt haben.</t>
    </r>
  </si>
  <si>
    <t>Wir haben uns Ziele für die Einführung des LAP-Systems gesetzt und verbessern uns ständig, um diese Ziele zu erreichen.</t>
  </si>
  <si>
    <t>Wir haben uns zum Ziel gesetzt, bei 100 % unserer Beschaffungen auf nachhaltige Beschaffung zu setzen, unabhängig vom Wachstum der Organisation.</t>
  </si>
  <si>
    <r>
      <rPr>
        <b/>
        <sz val="14"/>
        <color rgb="FF3F3F3F"/>
        <rFont val="Arial"/>
        <family val="2"/>
        <charset val="1"/>
      </rPr>
      <t xml:space="preserve">Gewichtungen bei der Angebotsbeurteilung
</t>
    </r>
    <r>
      <rPr>
        <sz val="14"/>
        <color rgb="FF3F3F3F"/>
        <rFont val="Arial"/>
        <family val="2"/>
        <charset val="1"/>
      </rPr>
      <t>In einem nachhaltigen Beschaffungsprozess wird jedem der vier Kriterien der obigen Definition bei der Bewertung der Angebote ein erhebliches Gewicht - mindestens 10 % - zugewiesen. So wird sichergestellt, dass jedes Kriterium sinnvoll berücksichtigt wird und eine Rolle spielt.
(Überschreiben Sie die beispielhaften Gewichtungen mit den Gewichtungen, die Sie in Ihrem Angebotsbewertungsprozess verwenden).</t>
    </r>
  </si>
  <si>
    <t>Gewichtung bei der Angebots-bewertung</t>
  </si>
  <si>
    <t>Wie die Gewichtung in unserem Angebots-bewertungs-prozess im Vergleich zu 10% ist</t>
  </si>
  <si>
    <t>Gewichtung, wie gut das vorgeschlagene Produkt die Nachhaltigkeitsspezifikationen erfüllt.</t>
  </si>
  <si>
    <t>Gewichtung der Nachhaltigkeitsleistung von Lieferanten auf Unternehmensebene.</t>
  </si>
  <si>
    <t>ggf. Gewichtung für die Berechnung der Gesamtkosten / des Wertes der Eigentümerschaft (TCO)</t>
  </si>
  <si>
    <t>Gewichtung der Übereinstimmung der Akquisition mit unserem Zweck, Auftrag, unseren Zielen usw.</t>
  </si>
  <si>
    <t xml:space="preserve">   </t>
  </si>
  <si>
    <t>(Ggf. mit Hinweisen und Anmerkungen ergänzen)</t>
  </si>
  <si>
    <t>References</t>
  </si>
  <si>
    <t>Sustainable Procurement Toolkit</t>
  </si>
  <si>
    <t>THG Emissionen</t>
  </si>
  <si>
    <t>Nachhaltige Organisationen beseitigen alle schädlichen festen, flüssigen und gasförmigen Emissionen.</t>
  </si>
  <si>
    <r>
      <rPr>
        <b/>
        <sz val="14"/>
        <color rgb="FF404040"/>
        <rFont val="Arial"/>
        <family val="2"/>
        <charset val="1"/>
      </rPr>
      <t xml:space="preserve">Maßnahmen zur Überwachung THG-freier Emissionen
</t>
    </r>
    <r>
      <rPr>
        <sz val="14"/>
        <color rgb="FF404040"/>
        <rFont val="Arial"/>
        <family val="2"/>
        <charset val="1"/>
      </rPr>
      <t>Ergreift Ihre Organisation eine der folgenden Maßnahmen, um ihre festen, flüssigen und gasförmigen THG-freien Emissionen zu kontrollieren?
(Kreuzen Sie alle zutreffenden Punkte an; ersetzen Sie die Beispieldaten durch die tatsächlichen Daten der Organisation)</t>
    </r>
  </si>
  <si>
    <r>
      <rPr>
        <sz val="14"/>
        <color rgb="FF404040"/>
        <rFont val="Arial"/>
        <family val="2"/>
        <charset val="1"/>
      </rPr>
      <t xml:space="preserve">Wir überwachen und erfassen unsere THG-freien Emissionen derzeit nicht. 
</t>
    </r>
    <r>
      <rPr>
        <sz val="12"/>
        <color rgb="FF558ED5"/>
        <rFont val="Arial"/>
        <family val="2"/>
        <charset val="1"/>
      </rPr>
      <t>(Falls ausgewählt, löschen Sie die beispielhaften Prozentsätze und fahren Sie mit der nächsten Frage fort).</t>
    </r>
  </si>
  <si>
    <t>Wir überwachen und erfassen unsere festen, flüssigen und gasförmigen THG-freien Emissionen.</t>
  </si>
  <si>
    <t>Ungefährer Prozentsatz der nicht treibhausgasbedingten Feststoffemissionen, die keinen Schaden verursachen.</t>
  </si>
  <si>
    <t>Ungefährer Prozentsatz der flüssigen THG-freien Emissionen, die keinen Schaden verursachen.</t>
  </si>
  <si>
    <t>Ungefährer Prozentsatz der THG-freien gasförmigen Emissionen, die keine Schäden verursachen.</t>
  </si>
  <si>
    <t>Wir haben uns Ziele für unsere festen, flüssigen und gasförmigen THG-freien Emissionen gesetzt.</t>
  </si>
  <si>
    <t>Wir haben die Ziele für unsere festen, flüssigen und gasförmigen Emissionen, die keine Treibhausgase sind, im Berichtszeitraum erreicht.</t>
  </si>
  <si>
    <t>Wir haben das wissenschaftlich begründete Ziel, THG-freie Emissionen zu erreichen, unabhängig vom Wachstum der Organisation.</t>
  </si>
  <si>
    <t xml:space="preserve">Nachhaltige Organisationen eliminieren alle direkten und indirekten betrieblichen Treibhausgas-Nettoemissionen, auch bekannt als Scope-1-, Scope-2- und Scope-3-Emissionen. </t>
  </si>
  <si>
    <r>
      <rPr>
        <b/>
        <sz val="14"/>
        <color rgb="FF404040"/>
        <rFont val="Arial"/>
        <family val="2"/>
        <charset val="1"/>
      </rPr>
      <t xml:space="preserve">Maßnahmen bei betrieblichen Emissionen (Scope 1)
</t>
    </r>
    <r>
      <rPr>
        <sz val="14"/>
        <color rgb="FF404040"/>
        <rFont val="Arial"/>
        <family val="2"/>
        <charset val="1"/>
      </rPr>
      <t>Ergreift Ihre Organisation eine der folgenden Maßnahmen, um ihre betrieblichen Treibhausgasemissionen (Scope 1) zu steuern?
(Kreuzen Sie alle zutreffenden Angaben an; ersetzen Sie die Beispieldaten durch Ihre tatsächlichen Unternehmensdaten)</t>
    </r>
  </si>
  <si>
    <r>
      <rPr>
        <sz val="14"/>
        <color rgb="FF404040"/>
        <rFont val="Arial"/>
        <family val="2"/>
        <charset val="1"/>
      </rPr>
      <t xml:space="preserve">Wir überwachen und erfassen derzeit keine Scope-1-THG-Emissionen.  
</t>
    </r>
    <r>
      <rPr>
        <sz val="12"/>
        <color rgb="FF558ED5"/>
        <rFont val="Arial"/>
        <family val="2"/>
        <charset val="1"/>
      </rPr>
      <t>(Falls ausgewählt, löschen Sie den beispielhaften Prozentsatz und fahren Sie mit der nächsten Frage fort).</t>
    </r>
  </si>
  <si>
    <t>Wir überwachen und erfassen unsere betrieblichen Treibhausgasemissionen im Vergleich zu den Emissionen des Referenzjahres.</t>
  </si>
  <si>
    <t>Ungefähre prozentuale Verringerung unserer betrieblichen Scope-1-THG-Emissionen im Vergleich zum gewählten Basisjahr.</t>
  </si>
  <si>
    <t>Wir haben uns Ziele für die Verringerung der betrieblichen Emissionen im Vergleich zu einem ausgewählten Basisjahr gesetzt.</t>
  </si>
  <si>
    <t>Wir haben die betrieblichen Emissionsziele für den Berichtszeitraum erreicht, mit oder ohne Verwendung von zertifizierten Emissionskompensationen.</t>
  </si>
  <si>
    <t>Wir haben uns das wissenschaftlich fundierte Ziel gesetzt, unsere Scope-1-THG-Emissionen bis 2030 um 50 % und bis 2050 um 100 % zu reduzieren, unabhängig vom Wachstum der Organisation.</t>
  </si>
  <si>
    <r>
      <rPr>
        <b/>
        <sz val="14"/>
        <color rgb="FF404040"/>
        <rFont val="Arial"/>
        <family val="2"/>
        <charset val="1"/>
      </rPr>
      <t xml:space="preserve">Maßnahmen in Bezug auf Emissionen im Zusammenhang mit der Erzeugung des von der Organisation eingekauften Stroms (Scope 2) 
</t>
    </r>
    <r>
      <rPr>
        <sz val="14"/>
        <color rgb="FF404040"/>
        <rFont val="Arial"/>
        <family val="2"/>
        <charset val="1"/>
      </rPr>
      <t>Ergreift Ihre Organisation eine der folgenden Maßnahmen, um ihre Scope-2-THG-Emissionen im Zusammenhang mit dem eingekauften Strom zu steuern?
(Kreuzen Sie alle zutreffenden Punkte an; ersetzen Sie die Beispieldaten durch die tatsächlichen Daten der Organisation)</t>
    </r>
  </si>
  <si>
    <r>
      <rPr>
        <sz val="14"/>
        <color rgb="FF404040"/>
        <rFont val="Arial"/>
        <family val="2"/>
        <charset val="1"/>
      </rPr>
      <t xml:space="preserve">Wir überwachen und erfassen derzeit keine Treibhausgasemissionen im Zusammenhang mit unserem eingekauften Strom (Scope 2). 
</t>
    </r>
    <r>
      <rPr>
        <sz val="12"/>
        <color rgb="FF558ED5"/>
        <rFont val="Arial"/>
        <family val="2"/>
        <charset val="1"/>
      </rPr>
      <t>(Falls ausgewählt, löschen Sie den beispielhaften Prozentsatz und fahren Sie mit der nächsten Frage fort).</t>
    </r>
  </si>
  <si>
    <t xml:space="preserve">Wir überwachen und erfassen die THG-Emissionen im Zusammenhang mit unserem eingekauften Strom (Scope 2). </t>
  </si>
  <si>
    <t>Ungefähre prozentuale Reduzierung unserer Scope-2-THG-Emissionen im Vergleich zum gewählten Basisjahr.</t>
  </si>
  <si>
    <t>Im Einklang mit den Empfehlungen des IPCC haben wir Ziele für die Reduzierung der Scope-2-Emissionen unseres Stromversorgers im Vergleich zum ausgewählten Basisjahr festgelegt.</t>
  </si>
  <si>
    <t>Wir haben die Ziele für die Reduzierung der Scope-2-Emissionen im Berichtszeitraum erreicht, mit oder ohne Verwendung von zertifizierten Kompensationen.</t>
  </si>
  <si>
    <t>Wir haben uns das wissenschaftlich fundierte Ziel gesetzt, unsere Scope-2-THG-Emissionen bis 2030 um 50 % und bis 2050 um 100 % zu reduzieren, unabhängig vom Wachstum der Organisation.</t>
  </si>
  <si>
    <r>
      <rPr>
        <b/>
        <sz val="14"/>
        <color rgb="FF404040"/>
        <rFont val="Arial"/>
        <family val="2"/>
        <charset val="1"/>
      </rPr>
      <t xml:space="preserve">Maßnahmen bei Emissionen, die an anderer Stelle in der Wertschöpfungskette des Unternehmens entstehen (Scope 3)
</t>
    </r>
    <r>
      <rPr>
        <sz val="14"/>
        <color rgb="FF404040"/>
        <rFont val="Arial"/>
        <family val="2"/>
        <charset val="1"/>
      </rPr>
      <t>Ergreift Ihr Unternehmen eine der folgenden Maßnahmen, um seine Scope-3-THG-Emissionen zu steuern?
(Kreuzen Sie alle zutreffenden Punkte an; ersetzen Sie die Beispieldaten durch die tatsächlichen Unternehmensdaten)</t>
    </r>
  </si>
  <si>
    <r>
      <rPr>
        <sz val="14"/>
        <color rgb="FF404040"/>
        <rFont val="Arial"/>
        <family val="2"/>
        <charset val="1"/>
      </rPr>
      <t xml:space="preserve">Wir überwachen und erfassen derzeit keine Scope-3-THG-Emissionen. 
</t>
    </r>
    <r>
      <rPr>
        <sz val="12"/>
        <color rgb="FF558ED5"/>
        <rFont val="Arial"/>
        <family val="2"/>
        <charset val="1"/>
      </rPr>
      <t>(Falls ausgewählt, fahren Sie mit der nächsten Frage fort).</t>
    </r>
  </si>
  <si>
    <t>Wir haben die 15 Quellen/Kategorien von Scope-3-Emissionen überprüft und festgestellt, welche für unsere Organisation bedeutend und relevant genug sind, um sie zu messen und zu verfolgen. 
(Kreuzen Sie diejenigen an, die Sie für signifikant genug halten, um sie zu verfolgen, und entfernen Sie die Häkchen bei den unpassenden Beispielen).</t>
  </si>
  <si>
    <t>Vorgelagerte lieferkettenbedingte Emissionen</t>
  </si>
  <si>
    <t xml:space="preserve">     1.   Vorgelagerte (cradle-to-gate) Treibhausgasemissionen aus der Produktion erworbener Güter und Dienstleistungen.</t>
  </si>
  <si>
    <t xml:space="preserve">     2.   Vorgelagerte (cradle-to-gate) Treibhausgasemissionen aus der Produktion von erworbenen Investitionsgütern. </t>
  </si>
  <si>
    <t xml:space="preserve">     3.   Treibhausgasemissionen aus brennstoff- und energiebezogener Gewinnung, Produktion und Transport, die nicht bereits in Scope 1 oder 2 enthalten sind. </t>
  </si>
  <si>
    <t xml:space="preserve">     4.   Treibhausgasemissionen aus dem Transport von Waren von Tier-1-Lieferanten und zwischen Einrichtungen der Organisation in Fahrzeugen, die nicht der Organisation gehören. </t>
  </si>
  <si>
    <t xml:space="preserve">     5.   Treibhausgasemissionen aus Transport, Entsorgung und Behandlung von Organisationsabfällen durch Dritte.</t>
  </si>
  <si>
    <t xml:space="preserve">     6.   Treibhausgasemissionen aus Geschäftsreisen von Mitarbeitern in Fahrzeugen, die nicht der Organisation gehören / von ihr betrieben werden.</t>
  </si>
  <si>
    <t xml:space="preserve">     7.   Treibhausgasemissionen von Mitarbeitern (einschließlich Auftragnehmern und Beratern), die mit Fahrzeugen, die nicht der Organisation gehören, zur Baustelle fahren.</t>
  </si>
  <si>
    <t xml:space="preserve">     8.   Treibhausgasemissionen aus dem Betrieb von vorgelagerten Anlagen, die an andere verpachtet werden (Pächter). </t>
  </si>
  <si>
    <t>Nachgelagerte lieferkettenbedingte Emissionen</t>
  </si>
  <si>
    <t xml:space="preserve">     9.   Treibhausgasemissionen aus dem Transport, der Lagerung, dem Vertrieb und dem Verkauf von Produkten in Fahrzeugen und Einrichtungen, die nicht im Besitz der Organisation sind. </t>
  </si>
  <si>
    <t xml:space="preserve">     10. Treibhausgasemissionen aus der Verarbeitung von Zwischenprodukten, die von der Organisation an Hersteller verkauft werden.</t>
  </si>
  <si>
    <t xml:space="preserve">     11. Treibhausgasemissionen aus der Endnutzung der von der Organisation verkauften Produkte und Dienstleistungen.</t>
  </si>
  <si>
    <t xml:space="preserve">     12. Treibhausgasemissionen aus der Entsorgung und Behandlung der verkauften Produkte am Ende ihrer Lebensdauer.</t>
  </si>
  <si>
    <t xml:space="preserve">     13. Treibhausgasemissionen aus dem Betrieb von nachgelagerten Anlagen, die an andere verpachtet werden (Pächter).</t>
  </si>
  <si>
    <t xml:space="preserve">     14. Treibhausgasemissionen aus dem Betrieb von Franchisebetrieben.</t>
  </si>
  <si>
    <t xml:space="preserve">     15. Treibhausgasemissionen aus dem Betrieb von Kapitalbeteiligungen - die Scope-1- und Scope-2-Emissionen der Beteiligungsunternehmen.</t>
  </si>
  <si>
    <t xml:space="preserve">Anzahl signifikanter und relevanter Quellen von Scope-3-THGs    </t>
  </si>
  <si>
    <t>Wir überwachen und verfolgen unsere Scope-3-Emissionen aus einigen oder allen wichtigen Quellen, wie oben beschrieben.</t>
  </si>
  <si>
    <t>Anzahl der oben genannten wichtigen Quellen, die wir überwachen und verfolgen.</t>
  </si>
  <si>
    <t>Prozentualer Anteil der wesentlichen Quellen, die wir überwachen und verfolgen.</t>
  </si>
  <si>
    <t>Im Einklang mit den Empfehlungen des IPCC haben wir Ziele für unsere gesamten Scope-3-Emissionen im Vergleich zu einem ausgewählten Basisjahr festgelegt.</t>
  </si>
  <si>
    <t>Wir haben unsere Scope-3-Emissionsziele für den Berichtszeitraum insgesamt erreicht, mit oder ohne Verwendung von zertifizierten Kompensationen.</t>
  </si>
  <si>
    <t>Wir haben uns das wissenschaftlich fundierte Ziel gesetzt, unsere Scope-3-THG-Emissionen bis 2030 um 50 % und bis 2050 um 100 % zu reduzieren, unabhängig vom Wachstum der Organisation.</t>
  </si>
  <si>
    <t>The GHG Emissions Calculation Tool</t>
  </si>
  <si>
    <t>Technical Guidance for Calculating Scope 3 Emissions</t>
  </si>
  <si>
    <t>Science-Based Targets initiative</t>
  </si>
  <si>
    <t>Carbon Offsets Gold Standard</t>
  </si>
  <si>
    <t>Nachhaltige Organisationen beseitigen alle vermeidbaren gefährlichen und nicht gefährlichen Abfälle und bringen alle verbleibenden Abfällen in den Verwertungskreislauf.</t>
  </si>
  <si>
    <r>
      <rPr>
        <b/>
        <sz val="14"/>
        <color rgb="FF404040"/>
        <rFont val="Arial"/>
        <family val="2"/>
        <charset val="1"/>
      </rPr>
      <t xml:space="preserve">Maßnahmen in Bezug auf die gesamtbetrieblichen Abfälle
</t>
    </r>
    <r>
      <rPr>
        <sz val="14"/>
        <color rgb="FF404040"/>
        <rFont val="Arial"/>
        <family val="2"/>
        <charset val="1"/>
      </rPr>
      <t>Wendet Ihre Organisation eine der folgenden Maßnahmen an, um ihre gefährlichen und nicht gefährlichen Abfälle zu entsorgen?
(Kreuzen Sie alle zutreffenden Angaben an; ersetzen Sie die Beispieldaten durch die tatsächlichen Unternehmensdaten)</t>
    </r>
  </si>
  <si>
    <r>
      <rPr>
        <sz val="14"/>
        <color rgb="FF404040"/>
        <rFont val="Arial"/>
        <family val="2"/>
        <charset val="1"/>
      </rPr>
      <t xml:space="preserve">Wir überwachen und erfassen derzeit unsere gefährlichen und nicht gefährlichen Abfälle nicht. 
</t>
    </r>
    <r>
      <rPr>
        <sz val="12"/>
        <color rgb="FF558ED5"/>
        <rFont val="Arial"/>
        <family val="2"/>
        <charset val="1"/>
      </rPr>
      <t>(Falls ausgewählt, löschen Sie die beispielhaften Prozentsätze und fahren Sie mit der nächsten Frage fort).</t>
    </r>
  </si>
  <si>
    <t>Wir überwachen und erfassen unsere gefährlichen und nicht gefährlichen Abfälle.</t>
  </si>
  <si>
    <t>Wir haben uns Ziele für unsere gefährlichen und nicht gefährlichen Abfälle gesetzt.</t>
  </si>
  <si>
    <t>Wir haben die Zielvorgaben zur Vermeidung der gefährlichen und nicht gefährlichen Abfälle im Berichtszeitraum erfüllt.</t>
  </si>
  <si>
    <t>Wir haben das wissenschaftlich fundierte Ziel, unabhängig vom Wachstum unserer Organisation, die Produktion gefährlicher und nicht gefährlicher Abfälle ganz zu vermeiden.</t>
  </si>
  <si>
    <r>
      <rPr>
        <b/>
        <sz val="14"/>
        <color rgb="FF404040"/>
        <rFont val="Arial"/>
        <family val="2"/>
        <charset val="1"/>
      </rPr>
      <t xml:space="preserve">Maßnahmen bei Produkt- und Verpackungsabfällen
</t>
    </r>
    <r>
      <rPr>
        <sz val="14"/>
        <color rgb="FF404040"/>
        <rFont val="Arial"/>
        <family val="2"/>
        <charset val="1"/>
      </rPr>
      <t>Führt Ihr Unternehmen eine der folgenden Maßnahmen durch, um diee Produkt- und Verpackungsabfälle zu überwachen?
(Kreuzen Sie alle zutreffenden Angaben an; ersetzen Sie die Beispieldaten durch die tatsächlichen Unternehmensdaten)</t>
    </r>
  </si>
  <si>
    <r>
      <rPr>
        <sz val="14"/>
        <color rgb="FF404040"/>
        <rFont val="Arial"/>
        <family val="2"/>
        <charset val="1"/>
      </rPr>
      <t xml:space="preserve">Wir überwachen und erfassen unsere Produkt- und Verpackungsabfälle derzeit nicht. 
</t>
    </r>
    <r>
      <rPr>
        <sz val="12"/>
        <color rgb="FF558ED5"/>
        <rFont val="Arial"/>
        <family val="2"/>
        <charset val="1"/>
      </rPr>
      <t>(Falls ausgewählt, löschen Sie die beispielhaften Prozentsätze und fahren Sie mit der nächsten Frage fort).</t>
    </r>
  </si>
  <si>
    <t xml:space="preserve"> Wir überwachen und erfassen unsere Produkt- und Verpackungsabfälle.</t>
  </si>
  <si>
    <t>Ungefährer Prozentsatz der Produktabfälle, die am Ende der Nutzungsdauer wiederverwendet/recycelt werden.</t>
  </si>
  <si>
    <t>Ungefährer Prozentsatz des Verpackungsabfalls, der wiederverwendet / recycelt wird.</t>
  </si>
  <si>
    <t>Unsere Produkte können leicht in ihre Bestandteile zerlegt und über die örtliche Abfallinfrastruktur recycelt werden.</t>
  </si>
  <si>
    <t>Unsere Produkte sind zumindest teilweise recycelbar, und zwar über die lokale Abfallinfrastruktur und Rücknahmesysteme.</t>
  </si>
  <si>
    <t>Unsere Produkte sind entweder vollständig biologisch abbaubar oder können über die lokale Abfallinfrastruktur und 
Rücknahmesysteme.</t>
  </si>
  <si>
    <t>Wir haben uns Ziele für unsere Produkt- und Verpackungsabfälle gesetzt.</t>
  </si>
  <si>
    <t>Wir haben die Ziele für Produkt- und Verpackungsabfälle im Berichtszeitraum erreicht.</t>
  </si>
  <si>
    <t>Unser wissenschaftlich fundiertes Ziel ist es, unabhängig vom Wachstum des Unternehmens keinen Produkt- und Verpackungsmüll zu produzieren.</t>
  </si>
  <si>
    <t>Ökosysteme</t>
  </si>
  <si>
    <t>Einrichtungen und Sachanlagen, die sich im Besitz oder unter der Kontrolle nachhaltiger Organisationen befinden, beeinträchtigen keine marinen oder terrestrischen Ökosysteme oder kulturell sensible Gebiete.</t>
  </si>
  <si>
    <r>
      <rPr>
        <b/>
        <sz val="14"/>
        <color rgb="FF404040"/>
        <rFont val="Arial"/>
        <family val="2"/>
        <charset val="1"/>
      </rPr>
      <t xml:space="preserve">Maßnahmen zur Vermeidungvon Eingriffen in jegliche Ökosysteme
</t>
    </r>
    <r>
      <rPr>
        <sz val="14"/>
        <color rgb="FF404040"/>
        <rFont val="Arial"/>
        <family val="2"/>
        <charset val="1"/>
      </rPr>
      <t>Ergreift Ihre Organisation eine der folgenden Maßnahmen, um die Beeinträchtigung von Meeres- oder Landgebieten oder kulturell empfindliche oder denkmalgeschützten Gebieten zu vermeiden?
(Kreuzen Sie alle zutreffenden Punkte an; ersetzen Sie die Beispieldaten durch die tatsächlichen Daten der Organisation)</t>
    </r>
  </si>
  <si>
    <r>
      <rPr>
        <sz val="14"/>
        <color rgb="FF404040"/>
        <rFont val="Arial"/>
        <family val="2"/>
        <charset val="1"/>
      </rPr>
      <t xml:space="preserve">Keine unserer Einrichtungen befindet sich in Gebieten, in denen eine Beeinträchtigung ein Problem darstellt.  
</t>
    </r>
    <r>
      <rPr>
        <i/>
        <sz val="12"/>
        <color rgb="FF404040"/>
        <rFont val="Arial"/>
        <family val="2"/>
        <charset val="1"/>
      </rPr>
      <t>(Wenn Sie diese Frage ausgewählt haben, erhalten Sie eine 100 % Bewertung. Fahren Sie mit der nächsten Frage fort)</t>
    </r>
  </si>
  <si>
    <r>
      <rPr>
        <sz val="14"/>
        <color rgb="FF404040"/>
        <rFont val="Arial"/>
        <family val="2"/>
        <charset val="1"/>
      </rPr>
      <t xml:space="preserve">Einige unserer Einrichtungen befinden sich in potenziellen Übergriffsgebieten, aber wir überwachen und erfassen derzeit keine Übergriffe. 
</t>
    </r>
    <r>
      <rPr>
        <sz val="12"/>
        <color rgb="FF558ED5"/>
        <rFont val="Arial"/>
        <family val="2"/>
        <charset val="1"/>
      </rPr>
      <t>(Falls ausgewählt, löschen Sie den eingetragenen Prozentsatz und fahren Sie mit der nächsten Frage fort).</t>
    </r>
  </si>
  <si>
    <t>Wir überwachen und dokumentieren unsere Eingriffe in Öko- und sonstige sensible Systeme.</t>
  </si>
  <si>
    <t>Ungefährer Prozentsatz der Anlagenstandorte, die in potenziellen Beeinträchtigungsgebieten liegen, 
aber nicht in Ökosysteme oder Gemeinschaften eingreifen.</t>
  </si>
  <si>
    <t>Gehälter der Mitarbeiter</t>
  </si>
  <si>
    <t xml:space="preserve">     ?</t>
  </si>
  <si>
    <t>Nachhaltige Organisationen zahlen ihren Mitarbeitern mindestens einen existenzsichernden Lohn (Mindestlohn+), so dass sie sich einen angemessenen Lebensstandard für ihre Familien und zur Alterssicherung leisten können.</t>
  </si>
  <si>
    <r>
      <rPr>
        <b/>
        <sz val="14"/>
        <color rgb="FF404040"/>
        <rFont val="Arial"/>
        <family val="2"/>
        <charset val="1"/>
      </rPr>
      <t xml:space="preserve">Entlohnung der Mitarbeiter
</t>
    </r>
    <r>
      <rPr>
        <sz val="14"/>
        <color rgb="FF404040"/>
        <rFont val="Arial"/>
        <family val="2"/>
        <charset val="1"/>
      </rPr>
      <t>Wendet Ihr Unternehmen eine der folgenden Maßnahmen zur Entlohnung an?
(Kreuzen Sie alle zutreffenden Angaben an; ersetzen Sie die Beispieldaten durch die tatsächlichen Unternehmensdaten)</t>
    </r>
  </si>
  <si>
    <t>Die Organisation ist ein Einzelunternehmen ohne Angestellte.
(Falls ausgewählt, erhalten Sie eine 100 % Bewertung.)</t>
  </si>
  <si>
    <r>
      <rPr>
        <sz val="14"/>
        <color rgb="FF404040"/>
        <rFont val="Arial"/>
        <family val="2"/>
        <charset val="1"/>
      </rPr>
      <t xml:space="preserve">Wir überwachen und erfassen derzeit nicht, ob wir unseren Mitarbeitern mindestens einen existenzsichernden Lohn zahlen.
</t>
    </r>
    <r>
      <rPr>
        <sz val="12"/>
        <color rgb="FF558ED5"/>
        <rFont val="Arial"/>
        <family val="2"/>
        <charset val="1"/>
      </rPr>
      <t>(Falls ausgewählt, streichen Sie den Prozentsatz der Stichprobe und gehen Sie zur nächsten Frage über).</t>
    </r>
  </si>
  <si>
    <t>Wir überwachen und erfassen, ob wir unseren Mitarbeitern mindestens den Mindestlohn+ zahlen.</t>
  </si>
  <si>
    <t xml:space="preserve">Ungefährer Prozentsatz der Beschäftigten, die mindestens den Mindestlohn erhalten. </t>
  </si>
  <si>
    <t>Wir überwachen und dokumentieren, ob wir unseren Mitarbeitern mindestens einen existenzsichernden Lohn zahlen.</t>
  </si>
  <si>
    <t>Ungefährer Prozentsatz der Beschäftigten, die mindestens einen existenzsichernden Lohn erhalten.</t>
  </si>
  <si>
    <t>Wir haben Ziele für existenzsichernde Löhne festgelegt.</t>
  </si>
  <si>
    <t>Wir haben die Ziele für existenzsichernde Löhne im Berichtszeitraum erreicht.</t>
  </si>
  <si>
    <t>Wir haben das wissenschaftlich fundierte Ziel, allen unseren Mitarbeitern mindestens ein existenzsicherndes Gehalt zu zahlen, unabhängig vom Wachstum des Unternehmens.</t>
  </si>
  <si>
    <t>Gibt es noch nicht auf Regionen bezogen.</t>
  </si>
  <si>
    <t>Gesundheit und Wohlbefinden der Mitarbeiter</t>
  </si>
  <si>
    <t>Nachhaltige Organisationen bieten einen sicheren und gesunden Arbeitsplatz. "Gesundheit" umfasst körperliche, geistige und emotionale Gesundheit.</t>
  </si>
  <si>
    <r>
      <rPr>
        <b/>
        <sz val="14"/>
        <color rgb="FF404040"/>
        <rFont val="Arial"/>
        <family val="2"/>
        <charset val="1"/>
      </rPr>
      <t xml:space="preserve">Leistungen im Bereich Gesundheit und Sicherheit der Mitarbeiter
</t>
    </r>
    <r>
      <rPr>
        <sz val="14"/>
        <color rgb="FF404040"/>
        <rFont val="Arial"/>
        <family val="2"/>
        <charset val="1"/>
      </rPr>
      <t>Ergreift Ihr Unternehmen eine der folgenden Maßnahmen, um die Gesundheit und Sicherheit der Mitarbeiter zu gewährleisten?
(Kreuzen Sie alle zutreffenden Angaben an; ersetzen Sie die Beispieldaten durch die tatsächlichen Unternehmensdaten)</t>
    </r>
  </si>
  <si>
    <t>Wir überwachen und erfassen derzeit keine Zwischenfälle im Bereich Gesundheit und Sicherheit am Arbeitsplatz.
(Falls ausgewählt, löschen Sie die vorbelegten Beispieleingaben und gehen Sie zur nächsten Frage über).</t>
  </si>
  <si>
    <t>Wir überwachen und dokumentieren Fragen der Gesundheit und Sicherheit am Arbeitsplatz.</t>
  </si>
  <si>
    <t>Ungefähre Anzahl von Verletzungen / Sicherheitsvorfällen am Arbeitsplatz.</t>
  </si>
  <si>
    <t>Ungefähre Zahl der Todesopfer am Arbeitsplatz.</t>
  </si>
  <si>
    <t xml:space="preserve">Wir haben uns gesundheits- und sicherheitsbezogene Ziele gesetzt.  </t>
  </si>
  <si>
    <t>Wir haben die gesundheits- und sicherheitsbezogenen Ziele für den Berichtszeitraum erreicht.</t>
  </si>
  <si>
    <t>Unser wissenschaftlich fundiertes Ziel ist es, die Zahl der Sicherheitsvorfälle und Todesfälle auf Null zu reduzieren, unabhängig vom Wachstum des Unternehmens.</t>
  </si>
  <si>
    <t>Wir haben Richtlinien, Praktiken und Programme, die einen sicheren und gesunden Arbeitsplatz unterstützen.</t>
  </si>
  <si>
    <t>Wir haben Richtlinien, Praktiken und Programme zur Förderung des psychischen Wohlbefindens, einschließlich der Verurteilung von Mobbing und Belästigung am Arbeitsplatz.</t>
  </si>
  <si>
    <t xml:space="preserve">Wir bieten bezahlte Unterstützung bei Ausfallzeiten/Krankheitsurlaub. </t>
  </si>
  <si>
    <t>Wir haben einen Nichtraucherarbeitsplatz.</t>
  </si>
  <si>
    <t>Wir sorgen für eine gute Ernährung.</t>
  </si>
  <si>
    <t>Wir fördern körperliche Aktivität am Arbeitsplatz.</t>
  </si>
  <si>
    <t>Arbeitsbedingungen</t>
  </si>
  <si>
    <t>Nachhaltige Unternehmen bieten faire Beschäftigungsbedingungen, die mit den Menschenrechten im Einklang stehen.</t>
  </si>
  <si>
    <r>
      <rPr>
        <b/>
        <sz val="14"/>
        <color rgb="FF404040"/>
        <rFont val="Arial"/>
        <family val="2"/>
        <charset val="1"/>
      </rPr>
      <t xml:space="preserve">Arbeitsbedingungen für Mitarbeiter
</t>
    </r>
    <r>
      <rPr>
        <sz val="14"/>
        <color rgb="FF404040"/>
        <rFont val="Arial"/>
        <family val="2"/>
        <charset val="1"/>
      </rPr>
      <t>Hat Ihre Organisation diese Bedingungen in Arbeitsverträgen und anderen Richtlinien festgelegt?
(Alle zutreffenden Punkte ankreuzen)</t>
    </r>
  </si>
  <si>
    <t xml:space="preserve">Wir verwenden derzeit keine Arbeitsverträge mit unseren Mitarbeitern.
(Wenn Sie diese Option wählen, erhalten Sie 0 %. Fahren Sie mit der nächsten Frage fort) </t>
  </si>
  <si>
    <t>Keine Kinder- oder Zwangsarbeit.</t>
  </si>
  <si>
    <t>Versammlungsfreiheit.</t>
  </si>
  <si>
    <t>Ethischer Umgang mit Mitarbeiterangelegenheiten.</t>
  </si>
  <si>
    <t>Faire und flexible Arbeitszeiten.</t>
  </si>
  <si>
    <t>Homearbeitsplatz Angebote</t>
  </si>
  <si>
    <t>Urlaub.</t>
  </si>
  <si>
    <t xml:space="preserve">Bezahlter Krankenstand. </t>
  </si>
  <si>
    <t xml:space="preserve">Mutterschafts- und Vaterschaftsurlaub. </t>
  </si>
  <si>
    <t>Aus- und Weiterbildung</t>
  </si>
  <si>
    <t>Mitarbeiterprämien, Gewinnbeteiligung und/oder Beteiligungsmöglichkeiten.</t>
  </si>
  <si>
    <t>Wir haben einen vollständig kapitalgedeckten, leistungsorientierten Pensionsplan oder eine beitragsorientierte Pensionsanlage.</t>
  </si>
  <si>
    <t>Wir haben eine Richtlinie über das Verhältnis zwischen der Gesamtvergütung des CEO und der durchschnittlichen Vergütung der Mitarbeiter.</t>
  </si>
  <si>
    <t>Mitarbeitervielfalt, Gleichberechtigung und Eingliederung (DEI)</t>
  </si>
  <si>
    <t xml:space="preserve">Nachhaltige Organisationen bieten einen vielfältigen, gerechten und integrativen Arbeitsplatz. </t>
  </si>
  <si>
    <r>
      <rPr>
        <b/>
        <sz val="14"/>
        <color rgb="FF404040"/>
        <rFont val="Arial"/>
        <family val="2"/>
        <charset val="1"/>
      </rPr>
      <t xml:space="preserve">Maßnahmen im Bereich Vielfalt, Gerechtigkeit und Integration (DEI)
</t>
    </r>
    <r>
      <rPr>
        <sz val="14"/>
        <color rgb="FF404040"/>
        <rFont val="Arial"/>
        <family val="2"/>
        <charset val="1"/>
      </rPr>
      <t>Was unternimmt Ihre Organisation, um eine DEI-Kultur am Arbeitsplatz zu verankern?
(Kreuzen Sie alles an, was zutrifft; ersetzen Sie die Beispieldaten durch die Daten der tatsächlichen Organisation)</t>
    </r>
  </si>
  <si>
    <t>Die Organisation ist ein Einzelunternehmen ohne Angestellte.
(Falls ausgewählt, erhalten Sie 100 % der Punkte.)</t>
  </si>
  <si>
    <r>
      <rPr>
        <sz val="14"/>
        <color rgb="FF404040"/>
        <rFont val="Arial"/>
        <family val="2"/>
        <charset val="1"/>
      </rPr>
      <t xml:space="preserve">Wir überwachen und erfassen derzeit keine DEI-Faktoren an unserem Arbeitsplatz.
</t>
    </r>
    <r>
      <rPr>
        <sz val="12"/>
        <color rgb="FF558ED5"/>
        <rFont val="Arial"/>
        <family val="2"/>
        <charset val="1"/>
      </rPr>
      <t>(Falls ausgewählt, löschen Sie die eingetragenen Prozentsätze und fahren Sie mit der nächsten Frage fort).</t>
    </r>
  </si>
  <si>
    <t xml:space="preserve">Wir haben eine veröffentlichte DEI-Politik. </t>
  </si>
  <si>
    <t xml:space="preserve">Wir haben eine veröffentlichte Politik der Lohngleichheit. </t>
  </si>
  <si>
    <t>Wir überwachen und erfassen Diversitätsstatistiken.</t>
  </si>
  <si>
    <t>Ungefährer Prozentsatz von Frauen in leitenden Positionen, einschließlich im Vorstand, falls Sie einen haben.</t>
  </si>
  <si>
    <t>Geschlechtsspezifisches Lohnverhältnis.</t>
  </si>
  <si>
    <t xml:space="preserve">Wir haben Ziele für die Vielfalt im oberen Management festgelegt (d. h. für die Führungskräfte und den Vorstand, sofern wir einen haben). </t>
  </si>
  <si>
    <t>Wir haben die Zielvorgaben für die Vielfalt im oberen Management im Berichtszeitraum erfüllt.</t>
  </si>
  <si>
    <t>Wir haben uns zum Ziel gesetzt, unabhängig vom Wachstum der Organisation mindestens 50 % Frauen in der Geschäftsleitung zu haben.</t>
  </si>
  <si>
    <t>Wir kommunizieren unsere DEI-Politik klar an alle Mitarbeiter.</t>
  </si>
  <si>
    <t xml:space="preserve">Die DEI-Politik ist in den Personalsystemen verankert, einschließlich der Einstellungs- und Rekrutierungsverfahren.  </t>
  </si>
  <si>
    <t>Wir bieten Beschäftigungsmöglichkeiten für Bevölkerungsgruppen, die auf Chancengleichheit angewiesen sind.</t>
  </si>
  <si>
    <t xml:space="preserve">Es gibt Verfahren (Ombudsstelle) zur Meldung von Verstößen gegen die DEI-Politik. </t>
  </si>
  <si>
    <t xml:space="preserve">Wir bewerten regelmäßig die Wirksamkeit unserer DEI-Programme. </t>
  </si>
  <si>
    <t>Gemeinschaft</t>
  </si>
  <si>
    <t>Nachhaltige Organisationen bauen Gemeinschaften auf und verhalten sich ethisch, fair und verantwortungsbewusst.</t>
  </si>
  <si>
    <r>
      <rPr>
        <b/>
        <sz val="14"/>
        <color rgb="FF404040"/>
        <rFont val="Arial"/>
        <family val="2"/>
        <charset val="1"/>
      </rPr>
      <t xml:space="preserve">Maßnahemn im Bereich Gemeinschaftsbildung und ethisches Verhalten
</t>
    </r>
    <r>
      <rPr>
        <sz val="14"/>
        <color rgb="FF404040"/>
        <rFont val="Arial"/>
        <family val="2"/>
        <charset val="1"/>
      </rPr>
      <t>Welche Maßnahmen unternimmt Ihr Unternehmen, um Gemeinschaften aufzubauen und ethisch zu handeln?
(Kreuzen Sie alles an, was zutrifft)</t>
    </r>
  </si>
  <si>
    <t xml:space="preserve">Die Organisation verfügt nicht über eine Ethikrichtlinie.
(Falls ausgewählt, erhalten Sie 0% der Punkte.) </t>
  </si>
  <si>
    <r>
      <rPr>
        <b/>
        <sz val="14"/>
        <color rgb="FF404040"/>
        <rFont val="Arial"/>
        <family val="2"/>
        <charset val="1"/>
      </rPr>
      <t xml:space="preserve">Aufbau von Gemeinschaften:  </t>
    </r>
    <r>
      <rPr>
        <sz val="14"/>
        <color rgb="FF404040"/>
        <rFont val="Arial"/>
        <family val="2"/>
        <charset val="1"/>
      </rPr>
      <t>Durch unser Beschaffungswesen und andere geschäftliche Aktivitäten schaffen wir sozialen Wert und bauen widerstandsfähige Gemeinschaften auf.</t>
    </r>
  </si>
  <si>
    <r>
      <rPr>
        <b/>
        <sz val="14"/>
        <color rgb="FF404040"/>
        <rFont val="Arial"/>
        <family val="2"/>
        <charset val="1"/>
      </rPr>
      <t xml:space="preserve">Schulungen zu ethischen Fragen: </t>
    </r>
    <r>
      <rPr>
        <sz val="14"/>
        <color rgb="FF404040"/>
        <rFont val="Arial"/>
        <family val="2"/>
        <charset val="1"/>
      </rPr>
      <t>Wir haben eine Richtlinie, die unsere Mitarbeiter zu ethischem Verhalten verpflichtet. Alle Mitarbeiter erhalten diesbezüglich eine Schulung, die regelmäßig aufgefrischt wird.</t>
    </r>
  </si>
  <si>
    <r>
      <rPr>
        <b/>
        <sz val="14"/>
        <color rgb="FF404040"/>
        <rFont val="Arial"/>
        <family val="2"/>
        <charset val="1"/>
      </rPr>
      <t xml:space="preserve">Ethischer Umgang mit Anliegen der Gemeinschaft:  </t>
    </r>
    <r>
      <rPr>
        <sz val="14"/>
        <color rgb="FF404040"/>
        <rFont val="Arial"/>
        <family val="2"/>
        <charset val="1"/>
      </rPr>
      <t>Wir verfügen über ein wirksames Verfahren zur Behandlung von Anliegen der Gemeinschaft. Die Gemeinschaft ist damit einverstanden, dass wir umgehend, angemessen und ethisch korrekt auf alle Bedenken reagieren, die sie bezüglich unserer Präsenz in der Gemeinschaft äußern.</t>
    </r>
  </si>
  <si>
    <r>
      <rPr>
        <b/>
        <sz val="14"/>
        <color rgb="FF404040"/>
        <rFont val="Arial"/>
        <family val="2"/>
        <charset val="1"/>
      </rPr>
      <t xml:space="preserve">Ethischer Umgang mit Kundenanliegen:  </t>
    </r>
    <r>
      <rPr>
        <sz val="14"/>
        <color rgb="FF404040"/>
        <rFont val="Arial"/>
        <family val="2"/>
        <charset val="1"/>
      </rPr>
      <t>Wir haben ein wirksames Verfahren für Kundenanliegen. Die Kunden sind damit einverstanden, dass wir umgehend, angemessen und ethisch korrekt auf alle Bedenken reagieren, die sie zu unseren Produkten und Dienstleistungen äußern.</t>
    </r>
  </si>
  <si>
    <r>
      <rPr>
        <b/>
        <sz val="14"/>
        <color rgb="FF404040"/>
        <rFont val="Arial"/>
        <family val="2"/>
        <charset val="1"/>
      </rPr>
      <t xml:space="preserve">Ethischer Schutz von vertraulichen Kundeninformationen: </t>
    </r>
    <r>
      <rPr>
        <sz val="14"/>
        <color rgb="FF404040"/>
        <rFont val="Arial"/>
        <family val="2"/>
        <charset val="1"/>
      </rPr>
      <t xml:space="preserve">Wir verfügen über eine Datensicherheitspolitik, schützen Kundeninformationen streng und geben sie nicht ohne deren Zustimmung an Dritte weiter. </t>
    </r>
  </si>
  <si>
    <r>
      <rPr>
        <b/>
        <sz val="14"/>
        <color rgb="FF404040"/>
        <rFont val="Arial"/>
        <family val="2"/>
        <charset val="1"/>
      </rPr>
      <t xml:space="preserve">Ethische Lobbyarbeit / Interessenvertretung: </t>
    </r>
    <r>
      <rPr>
        <sz val="14"/>
        <color rgb="FF404040"/>
        <rFont val="Arial"/>
        <family val="2"/>
        <charset val="1"/>
      </rPr>
      <t>Wir unterstützen keine Organisationen, die sich für eine Politik oder Maßnahmen einsetzen, die den Fortschritt hin zu einer sozial gerechten, wirtschaftlich inklusiven und umweltfreundlichen Gesellschaft untergraben würden, und sind auch nicht Mitglied in solchen Organisationen.</t>
    </r>
  </si>
  <si>
    <r>
      <rPr>
        <b/>
        <sz val="14"/>
        <color rgb="FF404040"/>
        <rFont val="Arial"/>
        <family val="2"/>
        <charset val="1"/>
      </rPr>
      <t xml:space="preserve">Ethische Investitionen: </t>
    </r>
    <r>
      <rPr>
        <sz val="14"/>
        <color rgb="FF404040"/>
        <rFont val="Arial"/>
        <family val="2"/>
        <charset val="1"/>
      </rPr>
      <t>Wir investieren nicht in Organisationen, deren Politik, Maßnahmen, Befürwortung, Produkte oder Dienstleistungen den Fortschritt bei der Erreichung der Nachhaltigkeitsziele untergraben.</t>
    </r>
  </si>
  <si>
    <r>
      <rPr>
        <b/>
        <sz val="14"/>
        <color rgb="FF404040"/>
        <rFont val="Arial"/>
        <family val="2"/>
        <charset val="1"/>
      </rPr>
      <t xml:space="preserve">Ethische Steuern: </t>
    </r>
    <r>
      <rPr>
        <sz val="14"/>
        <color rgb="FF404040"/>
        <rFont val="Arial"/>
        <family val="2"/>
        <charset val="1"/>
      </rPr>
      <t xml:space="preserve">Wir wenden keine aggressiven Steuervermeidungsmethoden an. Wir zahlen unsere Einkommenssteuer und unsere Vermögenssteuer pünktlich. </t>
    </r>
  </si>
  <si>
    <t xml:space="preserve">   Unsere Steuerstrategie sieht vor, dass wir keine missbräuchlichen Steuervermeidungsmaßnahmen anwenden. </t>
  </si>
  <si>
    <t xml:space="preserve">   Wir sind transparent in Bezug auf die gezahlten Steuern.</t>
  </si>
  <si>
    <t xml:space="preserve">   Unsere Steuerstrategie besteht darin, die richtigen Steuern an den richtigen Stellen und zur richtigen Zeit zu zahlen. </t>
  </si>
  <si>
    <t>Verhältnis unseres effektiven Ertragsteuersatzes zum gesetzlichen Ertragsteuersatz für unser Unternehmen in unserer Rechtsordnung.</t>
  </si>
  <si>
    <t>Verhältnis unseres Grundsteuer-Mühlensatzes zum Mühlensatz, der für ähnliche Immobilien in unserem Zuständigkeitsbereich gilt.</t>
  </si>
  <si>
    <t>Positive Effekte</t>
  </si>
  <si>
    <t>Erreichter
Bonus</t>
  </si>
  <si>
    <t>Nachhaltige Organisationen können über die Vermeidung von Schäden für Mensch und Umwelt hinausgehen; sie können gezielt positive / regenerative / wiederherstellende Auswirkungen auf andere und die Umwelt haben, direkt oder indirekt.</t>
  </si>
  <si>
    <r>
      <rPr>
        <b/>
        <sz val="14"/>
        <color rgb="FF404040"/>
        <rFont val="Arial"/>
        <family val="2"/>
        <charset val="1"/>
      </rPr>
      <t xml:space="preserve">Positive Auswirkungen - auf die Umwelt / den Planeten
</t>
    </r>
    <r>
      <rPr>
        <sz val="14"/>
        <color rgb="FF404040"/>
        <rFont val="Arial"/>
        <family val="2"/>
        <charset val="1"/>
      </rPr>
      <t>Helfen Ihre Produkte, Dienstleistungen und/oder Spenden anderen auf folgende Weise? 
(Siehe die zugehörigen "?" für Beispiele für jede dieser Möglichkeiten. Ersetzen Sie die Beispieldaten durch Ihre Unternehmensdaten).</t>
    </r>
  </si>
  <si>
    <t xml:space="preserve">    • anderen dabei helfen, Energie wesentlich effizienter zu nutzen oder Zugang zu umweltfreundlichen erneuerbaren Energien zu erhalten</t>
  </si>
  <si>
    <t xml:space="preserve">    • anderen dabei helfen, Wasser wesentlich effizienter zu nutzen oder Zugang zu sauberem Wasser und sanitären Einrichtungen zu erhalten</t>
  </si>
  <si>
    <t xml:space="preserve">    • anderen dabei helfen, deutlich weniger Treibhausgase auszustoßen oder Treibhausgase aus der Atmosphäre zu entfernen</t>
  </si>
  <si>
    <r>
      <rPr>
        <i/>
        <sz val="12"/>
        <color rgb="FF404040"/>
        <rFont val="Calibri"/>
        <family val="2"/>
        <charset val="1"/>
      </rPr>
      <t xml:space="preserve">   </t>
    </r>
    <r>
      <rPr>
        <i/>
        <sz val="12"/>
        <color rgb="FF404040"/>
        <rFont val="Arial"/>
        <family val="2"/>
        <charset val="1"/>
      </rPr>
      <t xml:space="preserve">  • Anderen dabei helfen, weniger schädliche THG-Emissionen zu erzeugen oder sie aus der Luft, dem Boden oder der Erde zu entfernen</t>
    </r>
  </si>
  <si>
    <t xml:space="preserve">    • Helfen Sie anderen, deutlich weniger Abfall zu erzeugen, mehr Abfall zu verwerten oder die Umwelt von Abfall zu befreien.</t>
  </si>
  <si>
    <t xml:space="preserve">    • zum Schutz oder zur Wiederherstellung von terrestrischen oder marinen Ökosystemen oder von Kulturstätten beitragen</t>
  </si>
  <si>
    <t>Prozentualer Anteil unserer Produkte und Dienstleistungen (nach Umsatz/Ertrag oder nach Volumen), die unseren Kunden helfen, ihre negativen Auswirkungen auf die Umwelt auf eine der oben genannten Arten zu verringern.</t>
  </si>
  <si>
    <t xml:space="preserve">  (Ggf. mit Hinweisen und Anmerkungen ergänzen)</t>
  </si>
  <si>
    <t>Äquivalenter Prozentsatz unseres Einkommens, der auf die Produkte und Dienstleistungen entfällt, die wir unterversorgten/benachteiligten Menschen pro boni oder zu ermäßigten Preisen zur Verfügung stellen, um ihnen zu helfen, die Umwelt auf eine der oben genannten Arten positiver zu beeinflussen.</t>
  </si>
  <si>
    <t>Äquivalenter Prozentsatz unseres Einkommens, der auf unsere Sach- und Geldspenden an andere Organisationen entfällt, die auf eine der oben genannten Arten positive Auswirkungen auf die Umwelt haben.</t>
  </si>
  <si>
    <r>
      <rPr>
        <b/>
        <sz val="14"/>
        <color rgb="FF404040"/>
        <rFont val="Arial"/>
        <family val="2"/>
        <charset val="1"/>
      </rPr>
      <t xml:space="preserve">Positive Auswirkungen - auf Gemeinschaften / Menschen 
</t>
    </r>
    <r>
      <rPr>
        <sz val="14"/>
        <color rgb="FF404040"/>
        <rFont val="Arial"/>
        <family val="2"/>
        <charset val="1"/>
      </rPr>
      <t>Helfen Ihre Produkte, Dienstleistungen und/oder Spenden anderen auf folgende Weise? 
(Siehe das zugehörige "?" für Beispiele für jede dieser Möglichkeiten. Ersetzen Sie die Beispieldaten durch Ihre Unternehmensdaten).</t>
    </r>
  </si>
  <si>
    <t xml:space="preserve">    • Anderen helfen, ihre Grundbedürfnisse zu befriedigen</t>
  </si>
  <si>
    <t xml:space="preserve">    • Anderen helfen, ein gesünderes und sichereres Leben zu führen</t>
  </si>
  <si>
    <t xml:space="preserve">    • anderen helfen, ein selbstbestimmtes, selbständiges und informiertes Leben zu führen </t>
  </si>
  <si>
    <t>Prozentualer Anteil unserer Produkte und Dienstleistungen (nach Umsatz/Ertrag oder nach Volumen), die sich auf eine der oben genannten Arten positiv auf unsere Kunden auswirken.</t>
  </si>
  <si>
    <t>Äquivalenter Prozentsatz unserer Einnahmen, der auf die Produkte und Dienstleistungen entfällt, die wir benachteiligten Gruppen pro bono oder zu ermäßigten Preisen zur Verfügung stellen, um ihnen auf eine der oben genannten Arten zu helfen.</t>
  </si>
  <si>
    <r>
      <rPr>
        <sz val="14"/>
        <color rgb="FF404040"/>
        <rFont val="Arial"/>
        <family val="2"/>
        <charset val="1"/>
      </rPr>
      <t>Äquivalenter Prozentsatz unseres Einkommens, der auf unsere Sach- und Geldspenden an andere Organisationen entfällt, die Bedürftigen auf eine der oben genannten Arten helfen. (</t>
    </r>
    <r>
      <rPr>
        <i/>
        <sz val="14"/>
        <color rgb="FF404040"/>
        <rFont val="Arial"/>
        <family val="2"/>
        <charset val="1"/>
      </rPr>
      <t>Beispiele: Hilfe zur Selbsthilfe durch Mikrokredite, Gold Standard Projekte</t>
    </r>
    <r>
      <rPr>
        <sz val="14"/>
        <color rgb="FF404040"/>
        <rFont val="Arial"/>
        <family val="2"/>
        <charset val="1"/>
      </rPr>
      <t>)</t>
    </r>
  </si>
  <si>
    <t>Referenz</t>
  </si>
  <si>
    <t>Impact Management Norms: Five Dimensions of Impact</t>
  </si>
  <si>
    <t>Gold Standard®</t>
  </si>
  <si>
    <t>Zusammenfassung der ESG-Bewertungen</t>
  </si>
  <si>
    <t>Zusammenfassende Bewertungen der ESG-/Nachhaltigkeitsaspekte, berechnet aus den gemachten Angaben in den Arbeitsblättern.</t>
  </si>
  <si>
    <t xml:space="preserve">   Gesamtwertung</t>
  </si>
  <si>
    <t>ESG-Kernthemen</t>
  </si>
  <si>
    <t>% Progress Scores</t>
  </si>
  <si>
    <t>Bedeutung der in % gemessenen Fortschrittswerte</t>
  </si>
  <si>
    <t xml:space="preserve">   Geschäftsordnung</t>
  </si>
  <si>
    <r>
      <rPr>
        <b/>
        <sz val="14"/>
        <color rgb="FFE25200"/>
        <rFont val="Arial"/>
        <family val="2"/>
        <charset val="1"/>
      </rPr>
      <t xml:space="preserve">&lt;100%: Wie weit ist die Organisation auf dem Weg, in dieser Frage keinen Schaden anzurichten.  
</t>
    </r>
    <r>
      <rPr>
        <b/>
        <sz val="14"/>
        <color rgb="FF77933C"/>
        <rFont val="Arial"/>
        <family val="2"/>
        <charset val="1"/>
      </rPr>
      <t xml:space="preserve">100%: Die Organisation ist in dieser Frage auf einem guten Weg - sie richtet keinen Schaden an.
</t>
    </r>
    <r>
      <rPr>
        <b/>
        <sz val="14"/>
        <color rgb="FF00B050"/>
        <rFont val="Arial"/>
        <family val="2"/>
        <charset val="1"/>
      </rPr>
      <t>&gt;100%: Die Organisation wirkt insgesamt, direkt oder indirekt, restaurativ/regenerativ/netto-positiv.</t>
    </r>
  </si>
  <si>
    <t xml:space="preserve">   Energie</t>
  </si>
  <si>
    <t xml:space="preserve">   Wasser</t>
  </si>
  <si>
    <t xml:space="preserve">    Beschaffung</t>
  </si>
  <si>
    <t xml:space="preserve">   GHG Emissionen</t>
  </si>
  <si>
    <t xml:space="preserve">   THG Emissionen</t>
  </si>
  <si>
    <t xml:space="preserve">   Abfall</t>
  </si>
  <si>
    <t xml:space="preserve">   Ökosysteme</t>
  </si>
  <si>
    <t xml:space="preserve">   Gehälter</t>
  </si>
  <si>
    <t>Graphical Representations</t>
  </si>
  <si>
    <t xml:space="preserve">  Gesundheit</t>
  </si>
  <si>
    <t>Die obigen Balkendiagramme veranschaulichen grafisch in Präsentationen und Berichten, wie sich durch die Priorisierung von Nachhaltigkeitsthemen die Verbesserungen effektiver umsetzen lassen. Die Balkendiagramme werden in Echtzeit auf der Grundlage der Werte in der nebenstehenden Tabelle generiert. 
Die Nutzer werden ermutigt, die Ergebnisse in ein eigenes Excel-Arbeitsblatt oder in ein anderes bevorzugtes Grafiksoftwarepaket zu übertragen, um andere Arten von Diagrammen (z. B. Säulen-, Radar- oder Tortendiagramme), Dashboards und/oder Liniendiagramme zu erstellen, die Trends in der Umsetzungsleistung ihrer Organisation in Bezug auf Schwerpunktthemen im Vergleich zu den Vorjahren zeigen, sofern diese Informationen verfügbar sind.</t>
  </si>
  <si>
    <t xml:space="preserve">  Arbeitsbedingungen</t>
  </si>
  <si>
    <t xml:space="preserve">   Diversity</t>
  </si>
  <si>
    <t xml:space="preserve">   Gemeinschaft</t>
  </si>
  <si>
    <r>
      <rPr>
        <b/>
        <sz val="14"/>
        <color rgb="FF404040"/>
        <rFont val="Arial"/>
        <family val="2"/>
        <charset val="1"/>
      </rPr>
      <t>Durchschnittsleistung</t>
    </r>
    <r>
      <rPr>
        <b/>
        <sz val="16"/>
        <color rgb="FF404040"/>
        <rFont val="Arial"/>
        <family val="2"/>
        <charset val="1"/>
      </rPr>
      <t xml:space="preserve">   </t>
    </r>
  </si>
  <si>
    <t xml:space="preserve">  +Boni durch positive Effekte</t>
  </si>
  <si>
    <t>SDG-Bewertungen</t>
  </si>
  <si>
    <t xml:space="preserve">Die ESG-Scores werden den am engsten verwandten, primären SDGs zugeordnet, um Scores für die SDGs zu erhalten. </t>
  </si>
  <si>
    <t xml:space="preserve">   Overall Scores</t>
  </si>
  <si>
    <t>SDGs</t>
  </si>
  <si>
    <t>% Progress 
Scores</t>
  </si>
  <si>
    <t>Bedeutung der erzeilten Fortschritte in %</t>
  </si>
  <si>
    <t>SDG-Namen und Ergebnisse, die in den Diagrammen verwendet werden</t>
  </si>
  <si>
    <t xml:space="preserve">&lt;100%: Wie weit ist Ihre Organisation auf dem Weg, die SDG Ziele zu unterstützen.  
100%: Die Organisation erreicht ein ausgeglichenes Ergebnis in Bezug auf dies SDG Ziele.
 &gt;100%: Wenn die Gesamtpunktzahl größer als 100 % ist, wirkt die Organisation direkt oder indirekt positiv die SDG Ziele schneller zu erreichen .
</t>
  </si>
  <si>
    <t xml:space="preserve">   1 Armutsvermeidung</t>
  </si>
  <si>
    <t xml:space="preserve">   2 Hungervermeidung</t>
  </si>
  <si>
    <t xml:space="preserve">   3 Wohlbefinden</t>
  </si>
  <si>
    <t xml:space="preserve">   4 Bildung</t>
  </si>
  <si>
    <t xml:space="preserve">   5 Gleichstellung</t>
  </si>
  <si>
    <t xml:space="preserve">   6 Sauberes Wasser </t>
  </si>
  <si>
    <t xml:space="preserve">   7 Umweltfreundliche Energie</t>
  </si>
  <si>
    <t xml:space="preserve">   8 Anständige Arbeit </t>
  </si>
  <si>
    <t xml:space="preserve">   9 Infrastruktur &amp; Innvation</t>
  </si>
  <si>
    <t>Grafische Darstellungen</t>
  </si>
  <si>
    <t xml:space="preserve">   10 Ungleichbehandlungen</t>
  </si>
  <si>
    <t xml:space="preserve">   11 Nachhaltige Gemeinschaften</t>
  </si>
  <si>
    <t xml:space="preserve">   12 Konsumgüter</t>
  </si>
  <si>
    <t xml:space="preserve">   13 Klima </t>
  </si>
  <si>
    <t xml:space="preserve">   14 Leben unter Wasser</t>
  </si>
  <si>
    <t xml:space="preserve">   15 Leben auf dem Festland</t>
  </si>
  <si>
    <t xml:space="preserve">   16 Frieden stiftende Institutionen</t>
  </si>
  <si>
    <t xml:space="preserve">   17 Partnerschaften für SDG Ziele</t>
  </si>
  <si>
    <t>Durchschnittsleistung</t>
  </si>
  <si>
    <t>Zuordnung von ESG-Bewertungen zu den SDGs</t>
  </si>
  <si>
    <t>Die Bewertungen der ESG-Themen stehen stellvertretend für die Bewertungen der entsprechenden SDGs. Diese Tabellen zeigen, wie die ESG-Bewertungen den primären SDGs zugeordnet werden. Governance-Bewertungen werden immer berücksichtigt, um zu unterstreichen, dass eine bessere Governance alles verbessert.</t>
  </si>
  <si>
    <t>Umweltrelevante SDGs</t>
  </si>
  <si>
    <t xml:space="preserve">    ESG-Kernthemen</t>
  </si>
  <si>
    <t xml:space="preserve">ESG-Bewertungen  </t>
  </si>
  <si>
    <t xml:space="preserve">  Geschäftsordnung</t>
  </si>
  <si>
    <t xml:space="preserve">   Beschaffung</t>
  </si>
  <si>
    <t>Fortschrittswerte</t>
  </si>
  <si>
    <t>Mitarbeiterorientierte SDGs</t>
  </si>
  <si>
    <t xml:space="preserve">ESG-Bewertungen </t>
  </si>
  <si>
    <t xml:space="preserve">   Arbeitsbedingungen</t>
  </si>
  <si>
    <t xml:space="preserve">   Diversität</t>
  </si>
  <si>
    <t xml:space="preserve">   Gesundheit</t>
  </si>
  <si>
    <t xml:space="preserve">   Gesellschaftsbezogene SDGs</t>
  </si>
  <si>
    <t xml:space="preserve">   ESG-Kernthemen</t>
  </si>
  <si>
    <t xml:space="preserve">   Gemeinschaft </t>
  </si>
  <si>
    <t>Finanzunabhängige Kapitalwerte</t>
  </si>
  <si>
    <t>ESG-Bewertungen werden den natürlichen, menschlichen und sozialen Kapitalwerten zugeordnet, um Bewertungen für diese finanzunabhängigen Kapitalwerte zu erhalten.</t>
  </si>
  <si>
    <t>Zuordnung von ESG-Bewertungen zu finanzunabhängigen Kapitalwerten</t>
  </si>
  <si>
    <t>Die ESG-Bewertungen stehen stellvertretend für die Bewertungen der abgestimmten finanzunabhängigen Kapitalwerte. Diese Tabelle zeigt, wie ESG-Bewertungen den drei finanzunabhängigen Kapitalwerten zugeordnet werden. Bewertungen der Geschäftsordnung werden immer berücksichtigt, um zu unterstreichen, dass eine bessere Geschäftsordnung alles verbessert.</t>
  </si>
  <si>
    <t>ESG 
Bewertungen</t>
  </si>
  <si>
    <t>Umwelt
Kapital</t>
  </si>
  <si>
    <t>Mitarbeiter 
Kapital</t>
  </si>
  <si>
    <t>Gemeinnütziges 
Kapital</t>
  </si>
  <si>
    <t xml:space="preserve">Fortschrittswerte  </t>
  </si>
  <si>
    <r>
      <rPr>
        <b/>
        <sz val="14"/>
        <color rgb="FF404040"/>
        <rFont val="Arial"/>
        <family val="2"/>
        <charset val="1"/>
      </rPr>
      <t xml:space="preserve"> Durchschnittsleistung</t>
    </r>
    <r>
      <rPr>
        <b/>
        <sz val="16"/>
        <color rgb="FF404040"/>
        <rFont val="Arial"/>
        <family val="2"/>
        <charset val="1"/>
      </rPr>
      <t xml:space="preserve">    </t>
    </r>
  </si>
  <si>
    <r>
      <rPr>
        <b/>
        <i/>
        <sz val="16"/>
        <color rgb="FF404040"/>
        <rFont val="Arial"/>
        <family val="2"/>
        <charset val="1"/>
      </rPr>
      <t xml:space="preserve">Bedeutung der in % gemessenen Fortschrittswerte
</t>
    </r>
    <r>
      <rPr>
        <i/>
        <sz val="16"/>
        <color rgb="FF404040"/>
        <rFont val="Arial"/>
        <family val="2"/>
        <charset val="1"/>
      </rPr>
      <t>&lt;100%: Wie weit ist die Organisation auf ihrem Weg, das Kapital nicht zu entwerten.  
100%: Die Organisation arbeitet kostendeckend mit dem Kapital - sie entwertet es nicht, schafft aber auch keinen Mehrwert.
&gt;100%: Die Organisation steigert den Wert des Kapitals, direkt oder indirekt.</t>
    </r>
  </si>
  <si>
    <r>
      <rPr>
        <b/>
        <i/>
        <sz val="16"/>
        <color rgb="FF404040"/>
        <rFont val="Arial"/>
        <family val="2"/>
        <charset val="1"/>
      </rPr>
      <t xml:space="preserve">Grafische Darstellungen 
</t>
    </r>
    <r>
      <rPr>
        <sz val="14"/>
        <color rgb="FF404040"/>
        <rFont val="Arial"/>
        <family val="2"/>
        <charset val="1"/>
      </rPr>
      <t>Die obigen Balkendiagramme veranschaulichen grafisch in Präsentationen und Berichten, wie sich durch die Priorisierung von Nachhaltigkeitsthemen die Verbesserungen effektiver umsetzen lassen. Die Balkendiagramme werden in Echtzeit auf der Grundlage der Werte in der nebenstehenden Tabelle generiert. 
Die Nutzer werden ermutigt, die Ergebnisse in ein eigenes Excel-Arbeitsblatt oder in ein anderes bevorzugtes Grafiksoftwarepaket zu übertragen, um andere Arten von Diagrammen (z. B. Säulen-, Radar- oder Tortendiagramme), Dashboards und/oder Liniendiagramme zu erstellen, die Trends in der Umsetzungsleistung ihrer Organisation in Bezug auf Schwerpunktthemen im Vergleich zu den Vorjahren zeigen, sofern diese Informationen verfügbar sind.</t>
    </r>
  </si>
  <si>
    <t>Maßnahmen ergreifen</t>
  </si>
  <si>
    <t>Die Ergebnisse dieser Bewertung können nicht nur für die Offenlegung und Berichterstattung über die Nachhaltigkeitsleistung der Organisation verwendet werden. Sie können aber als Richtschnur (Zielvorgaben) dienen, ob und wo die Organisation Verbesserungen plant.</t>
  </si>
  <si>
    <t xml:space="preserve">   Prioritätensetzung für Maßnahmen</t>
  </si>
  <si>
    <r>
      <rPr>
        <b/>
        <sz val="12"/>
        <color rgb="FF404040"/>
        <rFont val="Arial"/>
        <family val="2"/>
        <charset val="1"/>
      </rPr>
      <t xml:space="preserve">
</t>
    </r>
    <r>
      <rPr>
        <sz val="14"/>
        <color rgb="FF404040"/>
        <rFont val="Arial"/>
        <family val="2"/>
        <charset val="1"/>
      </rPr>
      <t>Es ist unwahrscheinlich, dass eine Organisation ihre Ergebnisse auf einmal verbessern wird. Bei der Festlegung der Prioritäten für die Maßnahmen werden in der Regel mehrere Faktoren berücksichtigt, die mit den Interessengruppen zusammenhängen. Wenn bestimmte Themen für die wichtigsten Interessengruppen wichtig sind, sind sie auch für die Organisation wichtig und sollten vorrangig behandelt werden.
* Themen, die von der Leitung der Organisation als entscheidend für das Erreichen des Zwecks und der strategischen Pläne/Ziele der Organisation angesehen werden. 
* Themen, die für Kreditgeber/Banken von besonderem Interesse sind, weil sie das Risikoprofil der Organisation und die Berechtigung zur Vorzugsbehandlung beeinflussen. 
  (z. B. können bei nachhaltigkeitsbezogenen Krediten Themen im Zusammenhang mit dem Klimawandel eine Rolle spielen).
* Themen, die wichtige Kunden/Käufer als ESG-Themen mit hoher Priorität ansehen, wie sie in ihrer Anforderung, die Nachhaltigkeitsauswirkungen Ihrer Organisation auf
   Unternehmensebene offenzulegen, in ihren Angebotsanfragen (RFPs) betont werden.
  (z. B. verlangt die nachhaltige Beschaffung von den Lieferanten die Offenlegung ihrer Nachhaltigkeitsleistung auf Unternehmensebene)
* Themen, die das Image / den Ruf / den Markenwert der Organisation erheblich beeinträchtigen könnten oder bereits beeinträchtigt haben.
* Themen, die je nach Branche der Organisation für Investoren von größtem Interesse sind. 
  (z. B. wie in der SASB Materiality Map unter dem unten stehenden Link angegeben) 
* Themen, die für Regierungen, Stiftungen und Bewerter/Rankers von grösstem Interesse sind.
* Andere ...?</t>
    </r>
  </si>
  <si>
    <t xml:space="preserve">   Ressourcen für Aktionen</t>
  </si>
  <si>
    <t>Es gibt unzälige Büchern, Websites und Ratgebern, die bei allem helfen können, was die Organisation zu verbessern beschließt. Diese sind aber nur die Spitze des Eisbergs.</t>
  </si>
  <si>
    <t xml:space="preserve">Nutzen Sie unseren Future-Fit Business Benchmark Handlungsleitfäden für potenzielle Maßnahmen/Projekte zu priorisierten Themen. </t>
  </si>
  <si>
    <t>Future-Fit Business Benchmark Action Guides</t>
  </si>
  <si>
    <t>Sustainability ROI Workbook</t>
  </si>
  <si>
    <t>_Ctrl_1</t>
  </si>
  <si>
    <t>{"WidgetClassification":2,"State":1,"PrintType":0,"CellName":"_Ctrl_1","CellAddress":"='ESG Scores'!$O$3","WidgetName":32,"HiddenRow":1,"SheetCodeName":null,"ControlId":"","wcb":0}</t>
  </si>
  <si>
    <t>{"IsHide":false,"HiddenInExcel":false,"SheetId":-1,"Name":"Overview","Guid":"07IMVK","Index":1,"VisibleRange":"","SheetTheme":{"TabColor":"","BodyColor":"","BodyImage":""},"IsPrintSheet":false}</t>
  </si>
  <si>
    <t>{"InputDetection":1,"RecalcMode":0,"Layout":1,"LayoutSamePagesHeightEnabled":false,"Theme":{"BgColor":"#FFFFFFFF","BgImage":"","InputBorderStyle":1,"AppliedTheme":""},"SmartphoneSettings":{"ViewportLock":true,"UseOldViewEngine":false,"EnableZoom":false,"EnableSwipe":false,"HideToolbar":false,"InheritBackgroundColor":false,"CheckboxFlavor":1,"ShowBubble":false},"Name":"","Flavor":0,"Edition":3,"CopyProtect":{"IsEnabled":false,"DomainName":""},"HideSscPoweredlogo":false,"AspnetConfig":{"BrowseUrl":"http://localhost/ssc","FileExtension":0},"NodeSecureLoginEnabled":false,"SmartphoneTheme":1,"Toolbar":{"Position":3,"IsSubmit":true,"IsPrintSheet":true,"IsPrintAll":false,"IsPrintThis":false,"IsReset":true,"IsUpdate":false},"ConfigureSubmit":{"IsShowCaptcha":false,"IsUseSscWebServer":true,"ReceiverCode":"bobwillard@sympatico.ca","IsFreeService":false,"IsAdvanceService":false,"IsSecureEmail":false,"IsDemonstrationService":true,"AfterSuccessfulSubmit":"","AfterFailSubmit":"","AfterCancelWizard":"","IsUseOwnWebServer":false,"OwnWebServerURL":"","OwnWebServerTarget":"","SubmitTarget":0},"IgnoreBgInputCell":false,"ButtonStyle":0,"ResponsiveDesignDisabled":false,"HideLookupRange":false,"BrowserStorageEnabled":true,"RealtimeSyncEnabled":true,"GoogleAnalyticsTrackingId":"","GoogleApiKey":"","ChartSelected":2,"ChartYAxisFixed":true}</t>
  </si>
  <si>
    <t>{"BrowserAndLocation":{"ConversionPath":"C:\\Users\\Bob Willard\\Documents\\SpreadsheetConverter","SelectedBrowsers":[]},"SpreadsheetServer":{"Username":"","Password":"","ServerUrl":"","TestUsername":"","TestPassword":""},"ConfigureSubmitDefault":{"Email":"bobwillard@sympatico.ca","Free":false,"Advanced":false,"AdvancedSecured":false,"Demo":true},"MessageBubble":{"Close":false,"TopMsg":0},"CustomizeTheme":{"Theme":"C:\\Users\\Bob Willard\\AppData\\Roaming\\SpreadsheetConverter\\V10\\SupportFiles\\themes\\bootstrap\\css\\aqua-ssc-theme.css"},"QrSetting":{"ShowOnConversion":true},"CongratsPage":{"LastOpenedVersion":""},"WordPressPluginSetting":{"IsPluginInstalled":false},"Preferences":{"IsAdvancedSettingModelInitialize":true,"IsCaptchaInitialize":true,"IsNodeSettingInitialize":false,"IsRequiredFieldModalInitialize":true,"IsSubmitDialogModelInitialize":true,"IsToolbarButtonModelInitialize":true,"IsWizardButtonModelInitialize":true,"ReadFromHidden":false,"AdvancedSetting":null,"NodeSetting":{"LoginText":{"LoginButtonText":"Login","PageDescription":"Restricted access only","LoginErrorMessage":"Authentication failed, please check your username and password.","PlaceholderPassword":"password","PlaceholderUsername":"username / email","UserExtraMessage":""}},"Captcha":{"Heading":"Enter the number displayed below.","Message":"This is to verify that you are a human visitor, to prevent automated form submissions.","OkButton":"OK","CancelButton":"Cancel","ErrorMessage":"Your answer is incorrect, please try again."},"RequiredField":{"ErrorMessage":"The fields with the red border are required or invalid.","OkButton":"OK","DDLDefaultRequiredText":"Please Select"},"WizardButton":{"Next":"Next","Previous":"Previous","Cancel":"Cancel","Finish":"Finish"},"ToolbarButton":{"Submit":"Submit","PrintSheet":"Print","PrintAll":"Print All","Reset":"Reset","Update":"Update","Back":"Back","PrintThis":"Print This"},"SubmitDialog":{"SubmitDialogHeading":"Submit Successful.","SubmitDialogDesc":"The form was successfully submitted.","BeforeSubmitDesc":"The form is being submitted.","OfflineHeading":"Save until online","OfflineDesc":"You are currently offline and the submit failed. Do you want to save the submit and send it later when you are online.","OfflineConfirm":"Do you want to save?","OfflineSubmitHeading":"Offline forms submit confirmation","OfflineSubmitDesc":"There are Offline form(s), which are now ready to submit in server.","OfflineSubmitConfirm":"Do you want to submit?","FailOfflineHeading":"Offline Form submit failed","FailOfflineDesc":"Unable to connect to the Internet. Please try submitting the offline forms later in internet connection.","OfflineSubmitWait":"It may take sometime to finish all submits depending on the size of offline forms and internet connection.","OfflineSubmitWaitCounter":"Left","OfflineSubmitError":"Submit error: Please try later."}},"UxPreferences":null}</t>
  </si>
  <si>
    <t>_Ctrl_2</t>
  </si>
  <si>
    <t>{"WidgetClassification":0,"State":1,"IsRequire":false,"DefaultChecked":false,"Label":"","OnLabel":"","OffLabel":"","CheckboxFlavor":1,"EnableSubmit":false,"CellName":"_Ctrl_2","CellAddress":"='ESG Scores'!$C$39","WidgetName":2,"HiddenRow":2,"SheetCodeName":null,"ControlId":"","wcb":0}</t>
  </si>
  <si>
    <t>{"IsHide":false,"HiddenInExcel":false,"SheetId":-1,"Name":"Instructions","Guid":"BYKF0D","Index":2,"VisibleRange":"","SheetTheme":{"TabColor":"","BodyColor":"","BodyImage":""},"IsPrintSheet":false}</t>
  </si>
  <si>
    <t>_Ctrl_3</t>
  </si>
  <si>
    <t>{"WidgetClassification":0,"State":1,"IsRequire":false,"DefaultChecked":false,"Label":"","OnLabel":"","OffLabel":"","CheckboxFlavor":1,"EnableSubmit":false,"CellName":"_Ctrl_3","CellAddress":"='ESG Scores'!$C$40","WidgetName":2,"HiddenRow":3,"SheetCodeName":null,"ControlId":"","wcb":0}</t>
  </si>
  <si>
    <t>{"IsHide":false,"HiddenInExcel":false,"SheetId":-1,"Name":"Data Preview Sheet","Guid":"HLFUTM","Index":3,"VisibleRange":"","SheetTheme":{"TabColor":"","BodyColor":"","BodyImage":""},"IsPrintSheet":false}</t>
  </si>
  <si>
    <t>_Ctrl_4</t>
  </si>
  <si>
    <t>{"WidgetClassification":0,"State":1,"IsRequire":false,"DefaultChecked":false,"Label":"","OnLabel":"","OffLabel":"","CheckboxFlavor":1,"EnableSubmit":false,"CellName":"_Ctrl_4","CellAddress":"='ESG Scores'!$C$51","WidgetName":2,"HiddenRow":4,"SheetCodeName":null,"ControlId":"","wcb":0}</t>
  </si>
  <si>
    <t>{"IsHide":false,"HiddenInExcel":false,"SheetId":-1,"Name":"Organization Profile","Guid":"TP4LGG","Index":4,"VisibleRange":"","SheetTheme":{"TabColor":"","BodyColor":"","BodyImage":""},"IsPrintSheet":false}</t>
  </si>
  <si>
    <t>_Ctrl_5</t>
  </si>
  <si>
    <t>{"IsHide":false,"HiddenInExcel":false,"SheetId":-1,"Name":"Sheet1","Guid":"ZS0543","Index":5,"VisibleRange":"","SheetTheme":{"TabColor":"","BodyColor":"","BodyImage":""},"IsPrintSheet":false}</t>
  </si>
  <si>
    <t>_Ctrl_6</t>
  </si>
  <si>
    <t>_Ctrl_7</t>
  </si>
  <si>
    <t>{"WidgetClassification":0,"State":1,"IsRequired":false,"DDLDefaultRequiredText":"Please Select","ListItem":"No\r\nPartially\r\nYes","VlookupRange":"","ShowListLabel":false,"ShowDt":false,"CellName":"_Ctrl_7","CellAddress":"='ESG Scores'!$M$13","WidgetName":3,"HiddenRow":7,"SheetCodeName":null,"ControlId":"","wcb":0}</t>
  </si>
  <si>
    <t>{"IsHide":false,"HiddenInExcel":false,"SheetId":-1,"Name":"Sheet2","Guid":"NDHCVX","Index":6,"VisibleRange":"","SheetTheme":{"TabColor":"","BodyColor":"","BodyImage":""},"IsPrintSheet":false}</t>
  </si>
  <si>
    <t>_Ctrl_8</t>
  </si>
  <si>
    <t>{"WidgetClassification":0,"State":1,"IsRequired":false,"DDLDefaultRequiredText":"Please Select","ListItem":"No\r\nPartially\r\nYes","VlookupRange":"","ShowListLabel":false,"ShowDt":false,"CellName":"_Ctrl_8","CellAddress":"='ESG Scores'!$M$17","WidgetName":3,"HiddenRow":8,"SheetCodeName":null,"ControlId":"","wcb":0}</t>
  </si>
  <si>
    <t>{"IsHide":false,"HiddenInExcel":false,"SheetId":-1,"Name":"Sheet3","Guid":"6F1DWU","Index":7,"VisibleRange":"","SheetTheme":{"TabColor":"","BodyColor":"","BodyImage":""},"IsPrintSheet":false}</t>
  </si>
  <si>
    <t>_Ctrl_9</t>
  </si>
  <si>
    <t>{"WidgetClassification":0,"State":1,"IsRequired":false,"DDLDefaultRequiredText":"Please Select","ListItem":"No\r\nPartially\r\nYes","VlookupRange":"","ShowListLabel":false,"ShowDt":false,"CellName":"_Ctrl_9","CellAddress":"='ESG Scores'!$M$18","WidgetName":3,"HiddenRow":9,"SheetCodeName":null,"ControlId":"","wcb":0}</t>
  </si>
  <si>
    <t>{"IsHide":false,"HiddenInExcel":false,"SheetId":-1,"Name":"Governance","Guid":"MV2BIF","Index":8,"VisibleRange":"","SheetTheme":{"TabColor":"","BodyColor":"","BodyImage":""},"IsPrintSheet":false}</t>
  </si>
  <si>
    <t>_Ctrl_10</t>
  </si>
  <si>
    <t>{"WidgetClassification":0,"State":1,"IsRequired":false,"DDLDefaultRequiredText":"Please Select","ListItem":"No\r\nPartially\r\nYes","VlookupRange":"","ShowListLabel":false,"ShowDt":false,"CellName":"_Ctrl_10","CellAddress":"='ESG Scores'!$M$19","WidgetName":3,"HiddenRow":10,"SheetCodeName":null,"ControlId":"","wcb":0}</t>
  </si>
  <si>
    <t>{"IsHide":false,"HiddenInExcel":false,"SheetId":-1,"Name":"Energy","Guid":"DLLDA5","Index":9,"VisibleRange":"","SheetTheme":{"TabColor":"","BodyColor":"","BodyImage":""},"IsPrintSheet":false}</t>
  </si>
  <si>
    <t>_Ctrl_11</t>
  </si>
  <si>
    <t>{"WidgetClassification":0,"State":1,"IsRequired":false,"DDLDefaultRequiredText":"Please Select","ListItem":"No\r\nPartially\r\nYes","VlookupRange":"","ShowListLabel":false,"ShowDt":false,"CellName":"_Ctrl_11","CellAddress":"='ESG Scores'!$M$22","WidgetName":3,"HiddenRow":11,"SheetCodeName":null,"ControlId":"","wcb":0}</t>
  </si>
  <si>
    <t>{"IsHide":false,"HiddenInExcel":false,"SheetId":-1,"Name":"Water","Guid":"ENP8TE","Index":10,"VisibleRange":"","SheetTheme":{"TabColor":"","BodyColor":"","BodyImage":""},"IsPrintSheet":false}</t>
  </si>
  <si>
    <t>_Ctrl_12</t>
  </si>
  <si>
    <t>{"WidgetClassification":0,"State":1,"IsRequired":false,"DDLDefaultRequiredText":"Please Select","ListItem":"No\r\nPartially\r\nYes","VlookupRange":"","ShowListLabel":false,"ShowDt":false,"CellName":"_Ctrl_12","CellAddress":"='ESG Scores'!$M$23","WidgetName":3,"HiddenRow":12,"SheetCodeName":null,"ControlId":"","wcb":0}</t>
  </si>
  <si>
    <t>{"IsHide":false,"HiddenInExcel":false,"SheetId":-1,"Name":"Procurement","Guid":"MSXM7N","Index":11,"VisibleRange":"","SheetTheme":{"TabColor":"","BodyColor":"","BodyImage":""},"IsPrintSheet":false}</t>
  </si>
  <si>
    <t>_Ctrl_13</t>
  </si>
  <si>
    <t>{"WidgetClassification":0,"State":1,"IsRequired":false,"DDLDefaultRequiredText":"Please Select","ListItem":"No\r\nPartially\r\nYes","VlookupRange":"","ShowListLabel":false,"ShowDt":false,"CellName":"_Ctrl_13","CellAddress":"='ESG Scores'!$M$24","WidgetName":3,"HiddenRow":13,"SheetCodeName":null,"ControlId":"","wcb":0}</t>
  </si>
  <si>
    <t>{"IsHide":false,"HiddenInExcel":false,"SheetId":-1,"Name":"GHG Emissions","Guid":"JI7SCJ","Index":12,"VisibleRange":"","SheetTheme":{"TabColor":"","BodyColor":"","BodyImage":""},"IsPrintSheet":false}</t>
  </si>
  <si>
    <t>_Ctrl_14</t>
  </si>
  <si>
    <t>{"WidgetClassification":0,"State":1,"IsRequired":false,"DDLDefaultRequiredText":"Please Select","ListItem":"No\r\nPartially\r\nYes","VlookupRange":"","ShowListLabel":false,"ShowDt":false,"CellName":"_Ctrl_14","CellAddress":"='ESG Scores'!$M$25","WidgetName":3,"HiddenRow":14,"SheetCodeName":null,"ControlId":"","wcb":0}</t>
  </si>
  <si>
    <t>{"IsHide":false,"HiddenInExcel":false,"SheetId":-1,"Name":"Non-GHG Emissions","Guid":"M178WH","Index":13,"VisibleRange":"","SheetTheme":{"TabColor":"","BodyColor":"","BodyImage":""},"IsPrintSheet":false}</t>
  </si>
  <si>
    <t>_Ctrl_15</t>
  </si>
  <si>
    <t>{"WidgetClassification":0,"State":1,"IsRequired":false,"DDLDefaultRequiredText":"Please Select","ListItem":"No\r\nPartially\r\nYes","VlookupRange":"","ShowListLabel":false,"ShowDt":false,"CellName":"_Ctrl_15","CellAddress":"='ESG Scores'!$M$20","WidgetName":3,"HiddenRow":15,"SheetCodeName":null,"ControlId":"","wcb":0}</t>
  </si>
  <si>
    <t>{"IsHide":false,"HiddenInExcel":false,"SheetId":-1,"Name":"Waste","Guid":"8YYSAX","Index":14,"VisibleRange":"","SheetTheme":{"TabColor":"","BodyColor":"","BodyImage":""},"IsPrintSheet":false}</t>
  </si>
  <si>
    <t>_Ctrl_16</t>
  </si>
  <si>
    <t>{"WidgetClassification":0,"State":1,"IsRequired":false,"DDLDefaultRequiredText":"Please Select","ListItem":"No\r\nPartially\r\nYes","VlookupRange":"","ShowListLabel":false,"ShowDt":false,"CellName":"_Ctrl_16","CellAddress":"='ESG Scores'!$M$21","WidgetName":3,"HiddenRow":16,"SheetCodeName":null,"ControlId":"","wcb":0}</t>
  </si>
  <si>
    <t>{"IsHide":false,"HiddenInExcel":false,"SheetId":-1,"Name":"Encroachment","Guid":"7H9E88","Index":15,"VisibleRange":"","SheetTheme":{"TabColor":"","BodyColor":"","BodyImage":""},"IsPrintSheet":false}</t>
  </si>
  <si>
    <t>_Ctrl_17</t>
  </si>
  <si>
    <t>{"WidgetClassification":0,"State":1,"IsRequired":false,"IsMultiline":true,"IsHidden":false,"Placeholder":"Comment or explanation","InputType":0,"Rows":3,"IsMergeJustify":false,"CellName":"_Ctrl_17","CellAddress":"='ESG Scores'!$C$26","WidgetName":4,"HiddenRow":17,"SheetCodeName":null,"ControlId":"","wcb":0}</t>
  </si>
  <si>
    <t>{"IsHide":false,"HiddenInExcel":false,"SheetId":-1,"Name":"Wages","Guid":"LR6AKU","Index":16,"VisibleRange":"","SheetTheme":{"TabColor":"","BodyColor":"","BodyImage":""},"IsPrintSheet":false}</t>
  </si>
  <si>
    <t>_Ctrl_18</t>
  </si>
  <si>
    <t>{"WidgetClassification":0,"State":1,"IsRequired":false,"IsMultiline":true,"IsHidden":false,"Placeholder":"Official company name","InputType":0,"Rows":3,"IsMergeJustify":false,"CellName":"_Ctrl_18","CellAddress":"='Company Profile'!$C$4","WidgetName":4,"HiddenRow":18,"SheetCodeName":null,"ControlId":"","wcb":0}</t>
  </si>
  <si>
    <t>{"IsHide":false,"HiddenInExcel":false,"SheetId":-1,"Name":"Health","Guid":"SFVGEJ","Index":17,"VisibleRange":"","SheetTheme":{"TabColor":"","BodyColor":"","BodyImage":""},"IsPrintSheet":false}</t>
  </si>
  <si>
    <t>_Ctrl_19</t>
  </si>
  <si>
    <t>{"WidgetClassification":0,"State":1,"IsRequired":false,"IsMultiline":false,"IsHidden":false,"Placeholder":"Date the company began","InputType":0,"Rows":3,"IsMergeJustify":false,"CellName":"_Ctrl_19","CellAddress":"='Company Profile'!$C$5","WidgetName":4,"HiddenRow":19,"SheetCodeName":null,"ControlId":"","wcb":0}</t>
  </si>
  <si>
    <t>{"IsHide":false,"HiddenInExcel":false,"SheetId":-1,"Name":"Terms","Guid":"74TEVC","Index":18,"VisibleRange":"","SheetTheme":{"TabColor":"","BodyColor":"","BodyImage":""},"IsPrintSheet":false}</t>
  </si>
  <si>
    <t>_Ctrl_20</t>
  </si>
  <si>
    <t>{"WidgetClassification":0,"State":1,"IsRequired":false,"IsMultiline":false,"IsHidden":false,"Placeholder":"Company mailing address","InputType":0,"Rows":3,"IsMergeJustify":false,"CellName":"_Ctrl_20","CellAddress":"='Company Profile'!$C$6","WidgetName":4,"HiddenRow":20,"SheetCodeName":null,"ControlId":"","wcb":0}</t>
  </si>
  <si>
    <t>{"IsHide":false,"HiddenInExcel":false,"SheetId":-1,"Name":"Discrimination","Guid":"296BSG","Index":19,"VisibleRange":"","SheetTheme":{"TabColor":"","BodyColor":"","BodyImage":""},"IsPrintSheet":false}</t>
  </si>
  <si>
    <t>_Ctrl_21</t>
  </si>
  <si>
    <t>{"WidgetClassification":0,"State":1,"IsRequired":false,"IsMultiline":false,"IsHidden":false,"Placeholder":"Main company phone number","InputType":0,"Rows":3,"IsMergeJustify":false,"CellName":"_Ctrl_21","CellAddress":"='Company Profile'!$C$7","WidgetName":4,"HiddenRow":21,"SheetCodeName":null,"ControlId":"","wcb":0}</t>
  </si>
  <si>
    <t>{"IsHide":false,"HiddenInExcel":false,"SheetId":-1,"Name":"Concerns","Guid":"O9E98K","Index":20,"VisibleRange":"","SheetTheme":{"TabColor":"","BodyColor":"","BodyImage":""},"IsPrintSheet":false}</t>
  </si>
  <si>
    <t>_Ctrl_22</t>
  </si>
  <si>
    <t>{"WidgetClassification":0,"State":1,"IsRequired":false,"IsMultiline":true,"IsHidden":false,"Placeholder":"Name of company sector","InputType":0,"Rows":3,"IsMergeJustify":false,"CellName":"_Ctrl_22","CellAddress":"='Company Profile'!$C$9","WidgetName":4,"HiddenRow":22,"SheetCodeName":null,"ControlId":"","wcb":0}</t>
  </si>
  <si>
    <t>{"IsHide":false,"HiddenInExcel":false,"SheetId":-1,"Name":"Community ","Guid":"LIWE7E","Index":21,"VisibleRange":"","SheetTheme":{"TabColor":"","BodyColor":"","BodyImage":""},"IsPrintSheet":false}</t>
  </si>
  <si>
    <t>_Ctrl_23</t>
  </si>
  <si>
    <t>{"WidgetClassification":0,"State":1,"IsRequired":false,"IsMultiline":false,"IsHidden":false,"Placeholder":"URL of company website","InputType":0,"Rows":3,"IsMergeJustify":false,"CellName":"_Ctrl_23","CellAddress":"='Company Profile'!$C$8","WidgetName":4,"HiddenRow":23,"SheetCodeName":null,"ControlId":"","wcb":0}</t>
  </si>
  <si>
    <t>{"IsHide":false,"HiddenInExcel":false,"SheetId":-1,"Name":"Taxes &amp; Donations","Guid":"6AHL16","Index":22,"VisibleRange":"","SheetTheme":{"TabColor":"","BodyColor":"","BodyImage":""},"IsPrintSheet":false}</t>
  </si>
  <si>
    <t>_Ctrl_24</t>
  </si>
  <si>
    <t>{"WidgetClassification":0,"State":1,"IsRequired":false,"IsMultiline":true,"IsHidden":false,"Placeholder":"Brief description of the company","InputType":0,"Rows":3,"IsMergeJustify":false,"CellName":"_Ctrl_24","CellAddress":"='Company Profile'!$C$10","WidgetName":4,"HiddenRow":24,"SheetCodeName":null,"ControlId":"","wcb":0}</t>
  </si>
  <si>
    <t>{"IsHide":false,"HiddenInExcel":false,"SheetId":-1,"Name":"Business Ethics","Guid":"F6WBLC","Index":23,"VisibleRange":"","SheetTheme":{"TabColor":"","BodyColor":"","BodyImage":""},"IsPrintSheet":false}</t>
  </si>
  <si>
    <t>_Ctrl_25</t>
  </si>
  <si>
    <t>{"WidgetClassification":0,"State":1,"IsRequired":false,"IsMultiline":false,"IsHidden":false,"Placeholder":"","InputType":0,"Rows":3,"IsMergeJustify":false,"CellName":"_Ctrl_25","CellAddress":"='Company Profile'!$C$11","WidgetName":4,"HiddenRow":25,"SheetCodeName":null,"ControlId":"","wcb":0}</t>
  </si>
  <si>
    <t>{"IsHide":false,"HiddenInExcel":false,"SheetId":-1,"Name":"Lobbying","Guid":"KRQHXR","Index":24,"VisibleRange":"","SheetTheme":{"TabColor":"","BodyColor":"","BodyImage":""},"IsPrintSheet":false}</t>
  </si>
  <si>
    <t>_Ctrl_26</t>
  </si>
  <si>
    <t>{"WidgetClassification":0,"State":1,"IsRequired":false,"IsMultiline":true,"IsHidden":false,"Placeholder":"Full name, title, email address, phone number","InputType":0,"Rows":3,"IsMergeJustify":false,"CellName":"_Ctrl_26","CellAddress":"='Company Profile'!$C$12","WidgetName":4,"HiddenRow":26,"SheetCodeName":null,"ControlId":"","wcb":0}</t>
  </si>
  <si>
    <t>{"IsHide":false,"HiddenInExcel":false,"SheetId":-1,"Name":"Investments","Guid":"V64O1H","Index":25,"VisibleRange":"","SheetTheme":{"TabColor":"","BodyColor":"","BodyImage":""},"IsPrintSheet":false}</t>
  </si>
  <si>
    <t>_Ctrl_27</t>
  </si>
  <si>
    <t>{"WidgetClassification":0,"State":1,"IsRequired":false,"IsMultiline":false,"IsHidden":false,"Placeholder":"","InputType":0,"Rows":3,"IsMergeJustify":false,"CellName":"_Ctrl_27","CellAddress":"='Company Profile'!$C$13","WidgetName":4,"HiddenRow":27,"SheetCodeName":null,"ControlId":"","wcb":0}</t>
  </si>
  <si>
    <t>{"IsHide":false,"HiddenInExcel":false,"SheetId":-1,"Name":"ESG Scores","Guid":"94FMH4","Index":26,"VisibleRange":"","SheetTheme":{"TabColor":"","BodyColor":"","BodyImage":""},"IsPrintSheet":false}</t>
  </si>
  <si>
    <t>_Ctrl_28</t>
  </si>
  <si>
    <t>{"WidgetClassification":0,"State":1,"IsRequired":false,"IsMultiline":false,"IsHidden":false,"Placeholder":"","InputType":0,"Rows":3,"IsMergeJustify":false,"CellName":"_Ctrl_28","CellAddress":"='Company Profile'!$C$14","WidgetName":4,"HiddenRow":28,"SheetCodeName":null,"ControlId":"","wcb":0}</t>
  </si>
  <si>
    <t>{"IsHide":false,"HiddenInExcel":false,"SheetId":-1,"Name":"SDGs Scores","Guid":"JHJSI6","Index":27,"VisibleRange":"","SheetTheme":{"TabColor":"","BodyColor":"","BodyImage":""},"IsPrintSheet":false}</t>
  </si>
  <si>
    <t>_Ctrl_29</t>
  </si>
  <si>
    <t>{"WidgetClassification":0,"State":1,"IsRequired":false,"IsMultiline":false,"IsHidden":false,"Placeholder":"","InputType":0,"Rows":3,"IsMergeJustify":false,"CellName":"_Ctrl_29","CellAddress":"='Company Profile'!$C$15","WidgetName":4,"HiddenRow":29,"SheetCodeName":null,"ControlId":"","wcb":0}</t>
  </si>
  <si>
    <t>{"IsHide":false,"HiddenInExcel":false,"SheetId":-1,"Name":"Capitals Scores","Guid":"WNVRGX","Index":28,"VisibleRange":"","SheetTheme":{"TabColor":"","BodyColor":"","BodyImage":""},"IsPrintSheet":false}</t>
  </si>
  <si>
    <t>_Ctrl_30</t>
  </si>
  <si>
    <t>{"WidgetClassification":0,"State":1,"IsRequired":false,"IsMultiline":false,"IsHidden":false,"Placeholder":"","InputType":0,"Rows":3,"IsMergeJustify":false,"CellName":"_Ctrl_30","CellAddress":"='Company Profile'!$C$16","WidgetName":4,"HiddenRow":30,"SheetCodeName":null,"ControlId":"","wcb":0}</t>
  </si>
  <si>
    <t>_Ctrl_31</t>
  </si>
  <si>
    <t>{"WidgetClassification":0,"State":1,"IsRequired":false,"IsMultiline":false,"IsHidden":false,"Placeholder":"","InputType":0,"Rows":3,"IsMergeJustify":false,"CellName":"_Ctrl_31","CellAddress":"='Company Profile'!$C$17","WidgetName":4,"HiddenRow":31,"SheetCodeName":null,"ControlId":"","wcb":0}</t>
  </si>
  <si>
    <t>_Ctrl_32</t>
  </si>
  <si>
    <t>{"WidgetClassification":0,"State":1,"IsRequired":false,"IsMultiline":true,"IsHidden":false,"Placeholder":"Name, title, email address, phone number","InputType":0,"Rows":3,"IsMergeJustify":false,"CellName":"_Ctrl_32","CellAddress":"='Company Profile'!$C$18","WidgetName":4,"HiddenRow":32,"SheetCodeName":null,"ControlId":"","wcb":0}</t>
  </si>
  <si>
    <t>_Ctrl_33</t>
  </si>
  <si>
    <t>{"WidgetClassification":0,"State":1,"IsRequired":false,"IsMultiline":false,"IsHidden":false,"Placeholder":"Currency","InputType":0,"Rows":3,"IsMergeJustify":false,"CellName":"_Ctrl_33","CellAddress":"='Company Profile'!$D$11","WidgetName":4,"HiddenRow":33,"SheetCodeName":null,"ControlId":"","wcb":0}</t>
  </si>
  <si>
    <t>_Ctrl_34</t>
  </si>
  <si>
    <t>{"WidgetClassification":0,"State":1,"IsRequired":false,"IsMultiline":false,"IsHidden":false,"Placeholder":"Date the company began","InputType":0,"Rows":3,"IsMergeJustify":false,"CellName":"_Ctrl_34","CellAddress":"='Company Profile'!$C$4","WidgetName":4,"HiddenRow":34,"SheetCodeName":null,"ControlId":"","wcb":0}</t>
  </si>
  <si>
    <t>_Ctrl_35</t>
  </si>
  <si>
    <t>{"WidgetClassification":0,"State":1,"IsRequired":false,"DDLDefaultRequiredText":"Please Select","ListItem":"No\r\nPartially\r\nYes","VlookupRange":"","ShowListLabel":false,"ShowDt":false,"CellName":"_Ctrl_35","CellAddress":"='Materials'!$C$13","WidgetName":3,"HiddenRow":35,"SheetCodeName":null,"ControlId":"","wcb":0}</t>
  </si>
  <si>
    <t>_Ctrl_36</t>
  </si>
  <si>
    <t>{"WidgetClassification":0,"State":1,"IsRequired":false,"IsMultiline":false,"IsHidden":false,"Placeholder":"","InputType":0,"Rows":3,"IsMergeJustify":false,"CellName":"_Ctrl_36","CellAddress":"='Energy'!$B$6","WidgetName":4,"HiddenRow":36,"SheetCodeName":null,"ControlId":"","wcb":0}</t>
  </si>
  <si>
    <t>_Ctrl_37</t>
  </si>
  <si>
    <t>{"WidgetClassification":0,"State":1,"IsRequired":false,"IsMultiline":false,"IsHidden":false,"Placeholder":"","InputType":0,"Rows":3,"IsMergeJustify":false,"CellName":"_Ctrl_37","CellAddress":"='Energy'!$B$7","WidgetName":4,"HiddenRow":37,"SheetCodeName":null,"ControlId":"","wcb":0}</t>
  </si>
  <si>
    <t>_Ctrl_38</t>
  </si>
  <si>
    <t>{"WidgetClassification":0,"State":1,"IsRequired":false,"IsMultiline":false,"IsHidden":false,"Placeholder":"","InputType":0,"Rows":3,"IsMergeJustify":false,"CellName":"_Ctrl_38","CellAddress":"='Energy'!$B$12","WidgetName":4,"HiddenRow":38,"SheetCodeName":null,"ControlId":"","wcb":0}</t>
  </si>
  <si>
    <t>_Ctrl_39</t>
  </si>
  <si>
    <t>{"WidgetClassification":0,"State":1,"IsRequired":false,"IsMultiline":false,"IsHidden":false,"Placeholder":"","InputType":0,"Rows":3,"IsMergeJustify":false,"CellName":"_Ctrl_39","CellAddress":"='Energy'!$B$13","WidgetName":4,"HiddenRow":39,"SheetCodeName":null,"ControlId":"","wcb":0}</t>
  </si>
  <si>
    <t>_Ctrl_40</t>
  </si>
  <si>
    <t>{"WidgetClassification":0,"State":1,"IsRequired":false,"IsMultiline":false,"IsHidden":false,"Placeholder":"","InputType":0,"Rows":3,"IsMergeJustify":false,"CellName":"_Ctrl_40","CellAddress":"='Energy'!$B$14","WidgetName":4,"HiddenRow":40,"SheetCodeName":null,"ControlId":"","wcb":0}</t>
  </si>
  <si>
    <t>_Ctrl_41</t>
  </si>
  <si>
    <t>{"WidgetClassification":0,"State":1,"IsRequired":false,"IsMultiline":false,"IsHidden":false,"Placeholder":"","InputType":0,"Rows":3,"IsMergeJustify":false,"CellName":"_Ctrl_41","CellAddress":"='Energy'!$J$8","WidgetName":4,"HiddenRow":41,"SheetCodeName":null,"ControlId":"","wcb":0}</t>
  </si>
  <si>
    <t>_Ctrl_42</t>
  </si>
  <si>
    <t>{"WidgetClassification":0,"State":1,"IsRequired":false,"IsMultiline":false,"IsHidden":false,"Placeholder":"","InputType":0,"Rows":3,"IsMergeJustify":false,"CellName":"_Ctrl_42","CellAddress":"='Energy'!$J$9","WidgetName":4,"HiddenRow":42,"SheetCodeName":null,"ControlId":"","wcb":0}</t>
  </si>
  <si>
    <t>_Ctrl_43</t>
  </si>
  <si>
    <t>{"WidgetClassification":0,"State":1,"IsRequired":false,"IsMultiline":true,"IsHidden":false,"Placeholder":"Comments","InputType":0,"Rows":3,"IsMergeJustify":false,"CellName":"_Ctrl_43","CellAddress":"='Energy'!$C$11","WidgetName":4,"HiddenRow":43,"SheetCodeName":null,"ControlId":"","wcb":0}</t>
  </si>
  <si>
    <t>_Ctrl_44</t>
  </si>
  <si>
    <t>{"WidgetClassification":0,"State":1,"IsRequired":false,"IsMultiline":false,"IsHidden":false,"Placeholder":"","InputType":0,"Rows":3,"IsMergeJustify":false,"CellName":"_Ctrl_44","CellAddress":"='Energy'!$B$18","WidgetName":4,"HiddenRow":44,"SheetCodeName":null,"ControlId":"","wcb":0}</t>
  </si>
  <si>
    <t>_Ctrl_45</t>
  </si>
  <si>
    <t>{"WidgetClassification":0,"State":1,"IsRequired":false,"IsMultiline":false,"IsHidden":false,"Placeholder":"","InputType":0,"Rows":3,"IsMergeJustify":false,"CellName":"_Ctrl_45","CellAddress":"='Energy'!$B$19","WidgetName":4,"HiddenRow":45,"SheetCodeName":null,"ControlId":"","wcb":0}</t>
  </si>
  <si>
    <t>_Ctrl_46</t>
  </si>
  <si>
    <t>{"WidgetClassification":0,"State":1,"IsRequired":false,"IsMultiline":false,"IsHidden":false,"Placeholder":"","InputType":0,"Rows":3,"IsMergeJustify":false,"CellName":"_Ctrl_46","CellAddress":"='Energy'!$B$20","WidgetName":4,"HiddenRow":46,"SheetCodeName":null,"ControlId":"","wcb":0}</t>
  </si>
  <si>
    <t>_Ctrl_47</t>
  </si>
  <si>
    <t>{"WidgetClassification":0,"State":1,"IsRequired":false,"IsMultiline":false,"IsHidden":false,"Placeholder":"","InputType":0,"Rows":3,"IsMergeJustify":false,"CellName":"_Ctrl_47","CellAddress":"='Energy'!$B$21","WidgetName":4,"HiddenRow":47,"SheetCodeName":null,"ControlId":"","wcb":0}</t>
  </si>
  <si>
    <t>_Ctrl_48</t>
  </si>
  <si>
    <t>{"WidgetClassification":0,"State":1,"IsRequired":false,"IsMultiline":false,"IsHidden":false,"Placeholder":"","InputType":0,"Rows":3,"IsMergeJustify":false,"CellName":"_Ctrl_48","CellAddress":"='Energy'!$B$22","WidgetName":4,"HiddenRow":48,"SheetCodeName":null,"ControlId":"","wcb":0}</t>
  </si>
  <si>
    <t>_Ctrl_49</t>
  </si>
  <si>
    <t>{"WidgetClassification":0,"State":1,"IsRequired":false,"IsMultiline":true,"IsHidden":false,"Placeholder":"","InputType":0,"Rows":3,"IsMergeJustify":false,"CellName":"_Ctrl_49","CellAddress":"='Energy'!$D$22","WidgetName":4,"HiddenRow":49,"SheetCodeName":null,"ControlId":"","wcb":0}</t>
  </si>
  <si>
    <t>_Ctrl_50</t>
  </si>
  <si>
    <t>{"WidgetClassification":0,"State":1,"IsRequired":false,"IsMultiline":false,"IsHidden":false,"Placeholder":"","InputType":0,"Rows":3,"IsMergeJustify":false,"CellName":"_Ctrl_50","CellAddress":"='Energy'!$J$23","WidgetName":4,"HiddenRow":50,"SheetCodeName":null,"ControlId":"","wcb":0}</t>
  </si>
  <si>
    <t>_Ctrl_51</t>
  </si>
  <si>
    <t>{"WidgetClassification":0,"State":1,"IsRequired":false,"IsMultiline":false,"IsHidden":false,"Placeholder":"","InputType":0,"Rows":3,"IsMergeJustify":false,"CellName":"_Ctrl_51","CellAddress":"='Energy'!$J$24","WidgetName":4,"HiddenRow":51,"SheetCodeName":null,"ControlId":"","wcb":0}</t>
  </si>
  <si>
    <t>_Ctrl_52</t>
  </si>
  <si>
    <t>{"WidgetClassification":0,"State":1,"IsRequired":false,"IsMultiline":false,"IsHidden":false,"Placeholder":"","InputType":0,"Rows":3,"IsMergeJustify":false,"CellName":"_Ctrl_52","CellAddress":"='Encroachment'!$J$9","WidgetName":4,"HiddenRow":52,"SheetCodeName":null,"ControlId":"","wcb":0}</t>
  </si>
  <si>
    <t>_Ctrl_53</t>
  </si>
  <si>
    <t>{"WidgetClassification":0,"State":1,"IsRequired":false,"IsMultiline":true,"IsHidden":false,"Placeholder":"","InputType":0,"Rows":3,"IsMergeJustify":false,"CellName":"_Ctrl_53","CellAddress":"='Encroachment'!$C$10","WidgetName":4,"HiddenRow":53,"SheetCodeName":null,"ControlId":"","wcb":0}</t>
  </si>
  <si>
    <t>_Ctrl_54</t>
  </si>
  <si>
    <t>{"WidgetClassification":0,"State":1,"IsRequired":false,"IsMultiline":true,"IsHidden":false,"Placeholder":"","InputType":0,"Rows":3,"IsMergeJustify":false,"CellName":"_Ctrl_54","CellAddress":"='Waste'!$C$25","WidgetName":4,"HiddenRow":54,"SheetCodeName":null,"ControlId":"","wcb":0}</t>
  </si>
  <si>
    <t>_Ctrl_55</t>
  </si>
  <si>
    <t>{"WidgetClassification":0,"State":1,"IsRequired":false,"IsMultiline":true,"IsHidden":false,"Placeholder":"","InputType":0,"Rows":3,"IsMergeJustify":false,"CellName":"_Ctrl_55","CellAddress":"='Waste'!$D$34","WidgetName":4,"HiddenRow":55,"SheetCodeName":null,"ControlId":"","wcb":0}</t>
  </si>
  <si>
    <t>_Ctrl_56</t>
  </si>
  <si>
    <t>{"WidgetClassification":0,"State":1,"IsRequired":false,"IsMultiline":true,"IsHidden":false,"Placeholder":"","InputType":0,"Rows":3,"IsMergeJustify":false,"CellName":"_Ctrl_56","CellAddress":"='Waste'!$C$12","WidgetName":4,"HiddenRow":56,"SheetCodeName":null,"ControlId":"","wcb":0}</t>
  </si>
  <si>
    <t>_Ctrl_57</t>
  </si>
  <si>
    <t>{"WidgetClassification":0,"State":1,"IsRequired":false,"IsMultiline":true,"IsHidden":false,"Placeholder":"","InputType":0,"Rows":3,"IsMergeJustify":false,"CellName":"_Ctrl_57","CellAddress":"='Water'!$C$11","WidgetName":4,"HiddenRow":57,"SheetCodeName":null,"ControlId":"","wcb":0}</t>
  </si>
  <si>
    <t>_Ctrl_58</t>
  </si>
  <si>
    <t>{"WidgetClassification":0,"State":1,"IsRequired":false,"IsMultiline":true,"IsHidden":false,"Placeholder":"","InputType":0,"Rows":3,"IsMergeJustify":false,"CellName":"_Ctrl_58","CellAddress":"='Water'!$C$23","WidgetName":4,"HiddenRow":58,"SheetCodeName":null,"ControlId":"","wcb":0}</t>
  </si>
  <si>
    <t>_Ctrl_59</t>
  </si>
  <si>
    <t>{"WidgetClassification":0,"State":1,"IsRequired":false,"IsMultiline":true,"IsHidden":false,"Placeholder":"","InputType":0,"Rows":3,"IsMergeJustify":false,"CellName":"_Ctrl_59","CellAddress":"='Water'!$D$34","WidgetName":4,"HiddenRow":59,"SheetCodeName":null,"ControlId":"","wcb":0}</t>
  </si>
  <si>
    <t>_Ctrl_60</t>
  </si>
  <si>
    <t>{"WidgetClassification":0,"State":1,"IsRequired":false,"IsMultiline":true,"IsHidden":false,"Placeholder":"","InputType":0,"Rows":3,"IsMergeJustify":false,"CellName":"_Ctrl_60","CellAddress":"='Supplies'!$C$51","WidgetName":4,"HiddenRow":60,"SheetCodeName":null,"ControlId":"","wcb":0}</t>
  </si>
  <si>
    <t>_Ctrl_61</t>
  </si>
  <si>
    <t>{"WidgetClassification":0,"State":1,"IsRequired":false,"IsMultiline":true,"IsHidden":false,"Placeholder":"","InputType":0,"Rows":3,"IsMergeJustify":false,"CellName":"_Ctrl_61","CellAddress":"='Supplies'!$C$65","WidgetName":4,"HiddenRow":61,"SheetCodeName":null,"ControlId":"","wcb":0}</t>
  </si>
  <si>
    <t>_Ctrl_62</t>
  </si>
  <si>
    <t>{"WidgetClassification":0,"State":1,"IsRequired":false,"IsMultiline":true,"IsHidden":false,"Placeholder":"","InputType":0,"Rows":3,"IsMergeJustify":false,"CellName":"_Ctrl_62","CellAddress":"='Supplies'!$C$29","WidgetName":4,"HiddenRow":62,"SheetCodeName":null,"ControlId":"","wcb":0}</t>
  </si>
  <si>
    <t>_Ctrl_63</t>
  </si>
  <si>
    <t>{"WidgetClassification":0,"State":1,"IsRequired":false,"IsMultiline":true,"IsHidden":false,"Placeholder":"","InputType":0,"Rows":3,"IsMergeJustify":false,"CellName":"_Ctrl_63","CellAddress":"='Supplies'!$C$11","WidgetName":4,"HiddenRow":63,"SheetCodeName":null,"ControlId":"","wcb":0}</t>
  </si>
  <si>
    <t>_Ctrl_64</t>
  </si>
  <si>
    <t>{"WidgetClassification":0,"State":1,"IsRequired":false,"IsMultiline":true,"IsHidden":false,"Placeholder":"","InputType":0,"Rows":3,"IsMergeJustify":false,"CellName":"_Ctrl_64","CellAddress":"='Governance'!$D$5","WidgetName":4,"HiddenRow":64,"SheetCodeName":null,"ControlId":"","wcb":0}</t>
  </si>
  <si>
    <t>_Ctrl_65</t>
  </si>
  <si>
    <t>{"WidgetClassification":0,"State":1,"IsRequired":false,"IsMultiline":true,"IsHidden":false,"Placeholder":"","InputType":0,"Rows":3,"IsMergeJustify":false,"CellName":"_Ctrl_65","CellAddress":"='Governance'!$D$6","WidgetName":4,"HiddenRow":65,"SheetCodeName":null,"ControlId":"","wcb":0}</t>
  </si>
  <si>
    <t>_Ctrl_66</t>
  </si>
  <si>
    <t>{"WidgetClassification":0,"State":1,"IsRequired":false,"IsMultiline":true,"IsHidden":false,"Placeholder":"","InputType":0,"Rows":3,"IsMergeJustify":false,"CellName":"_Ctrl_66","CellAddress":"='Governance'!$D$7","WidgetName":4,"HiddenRow":66,"SheetCodeName":null,"ControlId":"","wcb":0}</t>
  </si>
  <si>
    <t>_Ctrl_67</t>
  </si>
  <si>
    <t>{"WidgetClassification":0,"State":1,"IsRequired":false,"IsMultiline":true,"IsHidden":false,"Placeholder":"","InputType":0,"Rows":3,"IsMergeJustify":false,"CellName":"_Ctrl_67","CellAddress":"='Non-GHG Emissions'!$C$14","WidgetName":4,"HiddenRow":67,"SheetCodeName":null,"ControlId":"","wcb":0}</t>
  </si>
  <si>
    <t>_Ctrl_68</t>
  </si>
  <si>
    <t>{"WidgetClassification":0,"State":1,"IsRequired":false,"IsMultiline":true,"IsHidden":false,"Placeholder":"","InputType":0,"Rows":3,"IsMergeJustify":false,"CellName":"_Ctrl_68","CellAddress":"='Non-GHG Emissions'!$D$23","WidgetName":4,"HiddenRow":68,"SheetCodeName":null,"ControlId":"","wcb":0}</t>
  </si>
  <si>
    <t>_Ctrl_69</t>
  </si>
  <si>
    <t>{"WidgetClassification":0,"State":1,"IsRequired":false,"IsMultiline":true,"IsHidden":false,"Placeholder":"","InputType":0,"Rows":3,"IsMergeJustify":false,"CellName":"_Ctrl_69","CellAddress":"='Encroachment'!$D$21","WidgetName":4,"HiddenRow":69,"SheetCodeName":null,"ControlId":"","wcb":0}</t>
  </si>
  <si>
    <t>_Ctrl_70</t>
  </si>
  <si>
    <t>{"WidgetClassification":0,"State":1,"IsRequired":false,"IsMultiline":true,"IsHidden":false,"Placeholder":"","InputType":0,"Rows":3,"IsMergeJustify":false,"CellName":"_Ctrl_70","CellAddress":"='Encroachment'!$D$31","WidgetName":4,"HiddenRow":70,"SheetCodeName":null,"ControlId":"","wcb":0}</t>
  </si>
  <si>
    <t>_Ctrl_71</t>
  </si>
  <si>
    <t>{"WidgetClassification":0,"State":1,"IsRequired":false,"IsMultiline":true,"IsHidden":false,"Placeholder":"","InputType":0,"Rows":3,"IsMergeJustify":false,"CellName":"_Ctrl_71","CellAddress":"='GHG Emissions'!$C$11","WidgetName":4,"HiddenRow":71,"SheetCodeName":null,"ControlId":"","wcb":0}</t>
  </si>
  <si>
    <t>_Ctrl_72</t>
  </si>
  <si>
    <t>{"WidgetClassification":0,"State":1,"IsRequired":false,"IsMultiline":false,"IsHidden":false,"Placeholder":"","InputType":0,"Rows":3,"IsMergeJustify":false,"CellName":"_Ctrl_72","CellAddress":"='Water'!$B$6","WidgetName":4,"HiddenRow":72,"SheetCodeName":null,"ControlId":"","wcb":0}</t>
  </si>
  <si>
    <t>_Ctrl_73</t>
  </si>
  <si>
    <t>{"WidgetClassification":0,"State":1,"IsRequired":false,"IsMultiline":false,"IsHidden":false,"Placeholder":"","InputType":0,"Rows":3,"IsMergeJustify":false,"CellName":"_Ctrl_73","CellAddress":"='Water'!$B$7","WidgetName":4,"HiddenRow":73,"SheetCodeName":null,"ControlId":"","wcb":0}</t>
  </si>
  <si>
    <t>_Ctrl_74</t>
  </si>
  <si>
    <t>{"WidgetClassification":0,"State":1,"IsRequired":false,"IsMultiline":false,"IsHidden":false,"Placeholder":"","InputType":0,"Rows":3,"IsMergeJustify":false,"CellName":"_Ctrl_74","CellAddress":"='Water'!$B$12","WidgetName":4,"HiddenRow":74,"SheetCodeName":null,"ControlId":"","wcb":0}</t>
  </si>
  <si>
    <t>_Ctrl_75</t>
  </si>
  <si>
    <t>{"WidgetClassification":0,"State":1,"IsRequired":false,"IsMultiline":false,"IsHidden":false,"Placeholder":"","InputType":0,"Rows":3,"IsMergeJustify":false,"CellName":"_Ctrl_75","CellAddress":"='Water'!$B$13","WidgetName":4,"HiddenRow":75,"SheetCodeName":null,"ControlId":"","wcb":0}</t>
  </si>
  <si>
    <t>_Ctrl_76</t>
  </si>
  <si>
    <t>{"WidgetClassification":0,"State":1,"IsRequired":false,"IsMultiline":false,"IsHidden":false,"Placeholder":"","InputType":0,"Rows":3,"IsMergeJustify":false,"CellName":"_Ctrl_76","CellAddress":"='Water'!$B$14","WidgetName":4,"HiddenRow":76,"SheetCodeName":null,"ControlId":"","wcb":0}</t>
  </si>
  <si>
    <t>_Ctrl_77</t>
  </si>
  <si>
    <t>{"WidgetClassification":0,"State":1,"IsRequired":false,"IsMultiline":false,"IsHidden":false,"Placeholder":"","InputType":0,"Rows":3,"IsMergeJustify":false,"CellName":"_Ctrl_77","CellAddress":"='Water'!$B$18","WidgetName":4,"HiddenRow":77,"SheetCodeName":null,"ControlId":"","wcb":0}</t>
  </si>
  <si>
    <t>_Ctrl_78</t>
  </si>
  <si>
    <t>{"WidgetClassification":0,"State":1,"IsRequired":false,"IsMultiline":false,"IsHidden":false,"Placeholder":"","InputType":0,"Rows":3,"IsMergeJustify":false,"CellName":"_Ctrl_78","CellAddress":"='Water'!$B$19","WidgetName":4,"HiddenRow":78,"SheetCodeName":null,"ControlId":"","wcb":0}</t>
  </si>
  <si>
    <t>_Ctrl_79</t>
  </si>
  <si>
    <t>{"WidgetClassification":0,"State":1,"IsRequired":false,"IsMultiline":false,"IsHidden":false,"Placeholder":"","InputType":0,"Rows":3,"IsMergeJustify":false,"CellName":"_Ctrl_79","CellAddress":"='Water'!$J$20","WidgetName":4,"HiddenRow":79,"SheetCodeName":null,"ControlId":"","wcb":0}</t>
  </si>
  <si>
    <t>_Ctrl_80</t>
  </si>
  <si>
    <t>{"WidgetClassification":0,"State":1,"IsRequired":false,"IsMultiline":false,"IsHidden":false,"Placeholder":"","InputType":0,"Rows":3,"IsMergeJustify":false,"CellName":"_Ctrl_80","CellAddress":"='Water'!$J$21","WidgetName":4,"HiddenRow":80,"SheetCodeName":null,"ControlId":"","wcb":0}</t>
  </si>
  <si>
    <t>_Ctrl_81</t>
  </si>
  <si>
    <t>{"WidgetClassification":0,"State":1,"IsRequired":false,"IsMultiline":false,"IsHidden":false,"Placeholder":"","InputType":0,"Rows":3,"IsMergeJustify":false,"CellName":"_Ctrl_81","CellAddress":"='Water'!$B$24","WidgetName":4,"HiddenRow":81,"SheetCodeName":null,"ControlId":"","wcb":0}</t>
  </si>
  <si>
    <t>_Ctrl_82</t>
  </si>
  <si>
    <t>{"WidgetClassification":0,"State":1,"IsRequired":false,"IsMultiline":false,"IsHidden":false,"Placeholder":"","InputType":0,"Rows":3,"IsMergeJustify":false,"CellName":"_Ctrl_82","CellAddress":"='Water'!$B$25","WidgetName":4,"HiddenRow":82,"SheetCodeName":null,"ControlId":"","wcb":0}</t>
  </si>
  <si>
    <t>_Ctrl_83</t>
  </si>
  <si>
    <t>{"WidgetClassification":0,"State":1,"IsRequired":false,"IsMultiline":false,"IsHidden":false,"Placeholder":"","InputType":0,"Rows":3,"IsMergeJustify":false,"CellName":"_Ctrl_83","CellAddress":"='Water'!$B$26","WidgetName":4,"HiddenRow":83,"SheetCodeName":null,"ControlId":"","wcb":0}</t>
  </si>
  <si>
    <t>_Ctrl_84</t>
  </si>
  <si>
    <t>{"WidgetClassification":0,"State":1,"IsRequired":false,"IsMultiline":false,"IsHidden":false,"Placeholder":"","InputType":0,"Rows":3,"IsMergeJustify":false,"CellName":"_Ctrl_84","CellAddress":"='Water'!$B$30","WidgetName":4,"HiddenRow":84,"SheetCodeName":null,"ControlId":"","wcb":0}</t>
  </si>
  <si>
    <t>_Ctrl_85</t>
  </si>
  <si>
    <t>{"WidgetClassification":0,"State":1,"IsRequired":false,"IsMultiline":false,"IsHidden":false,"Placeholder":"","InputType":0,"Rows":3,"IsMergeJustify":false,"CellName":"_Ctrl_85","CellAddress":"='Water'!$B$31","WidgetName":4,"HiddenRow":85,"SheetCodeName":null,"ControlId":"","wcb":0}</t>
  </si>
  <si>
    <t>_Ctrl_86</t>
  </si>
  <si>
    <t>{"WidgetClassification":0,"State":1,"IsRequired":false,"IsMultiline":false,"IsHidden":false,"Placeholder":"","InputType":0,"Rows":3,"IsMergeJustify":false,"CellName":"_Ctrl_86","CellAddress":"='Water'!$B$32","WidgetName":4,"HiddenRow":86,"SheetCodeName":null,"ControlId":"","wcb":0}</t>
  </si>
  <si>
    <t>_Ctrl_87</t>
  </si>
  <si>
    <t>{"WidgetClassification":0,"State":1,"IsRequired":false,"IsMultiline":false,"IsHidden":false,"Placeholder":"","InputType":0,"Rows":3,"IsMergeJustify":false,"CellName":"_Ctrl_87","CellAddress":"='Water'!$B$33","WidgetName":4,"HiddenRow":87,"SheetCodeName":null,"ControlId":"","wcb":0}</t>
  </si>
  <si>
    <t>_Ctrl_88</t>
  </si>
  <si>
    <t>{"WidgetClassification":0,"State":1,"IsRequired":false,"IsMultiline":false,"IsHidden":false,"Placeholder":"","InputType":0,"Rows":3,"IsMergeJustify":false,"CellName":"_Ctrl_88","CellAddress":"='Water'!$B$34","WidgetName":4,"HiddenRow":88,"SheetCodeName":null,"ControlId":"","wcb":0}</t>
  </si>
  <si>
    <t>_Ctrl_89</t>
  </si>
  <si>
    <t>{"WidgetClassification":0,"State":1,"IsRequired":false,"IsMultiline":false,"IsHidden":false,"Placeholder":"","InputType":0,"Rows":3,"IsMergeJustify":false,"CellName":"_Ctrl_89","CellAddress":"='Water'!$J$35","WidgetName":4,"HiddenRow":89,"SheetCodeName":null,"ControlId":"","wcb":0}</t>
  </si>
  <si>
    <t>_Ctrl_90</t>
  </si>
  <si>
    <t>{"WidgetClassification":0,"State":1,"IsRequired":false,"IsMultiline":false,"IsHidden":false,"Placeholder":"","InputType":0,"Rows":3,"IsMergeJustify":false,"CellName":"_Ctrl_90","CellAddress":"='Water'!$J$36","WidgetName":4,"HiddenRow":90,"SheetCodeName":null,"ControlId":"","wcb":0}</t>
  </si>
  <si>
    <t>_Ctrl_91</t>
  </si>
  <si>
    <t>{"WidgetClassification":0,"State":1,"IsRequired":false,"IsMultiline":false,"IsHidden":false,"Placeholder":"","InputType":0,"Rows":3,"IsMergeJustify":false,"CellName":"_Ctrl_91","CellAddress":"='Supplies'!$C$54","WidgetName":4,"HiddenRow":91,"SheetCodeName":null,"ControlId":"","wcb":0}</t>
  </si>
  <si>
    <t>_Ctrl_92</t>
  </si>
  <si>
    <t>{"WidgetClassification":0,"State":1,"IsRequired":false,"IsMultiline":false,"IsHidden":false,"Placeholder":"","InputType":0,"Rows":3,"IsMergeJustify":false,"CellName":"_Ctrl_92","CellAddress":"='Supplies'!$C$55","WidgetName":4,"HiddenRow":92,"SheetCodeName":null,"ControlId":"","wcb":0}</t>
  </si>
  <si>
    <t>_Ctrl_93</t>
  </si>
  <si>
    <t>{"WidgetClassification":0,"State":1,"IsRequired":false,"IsMultiline":false,"IsHidden":false,"Placeholder":"","InputType":0,"Rows":3,"IsMergeJustify":false,"CellName":"_Ctrl_93","CellAddress":"='Supplies'!$C$56","WidgetName":4,"HiddenRow":93,"SheetCodeName":null,"ControlId":"","wcb":0}</t>
  </si>
  <si>
    <t>_Ctrl_94</t>
  </si>
  <si>
    <t>{"WidgetClassification":0,"State":1,"IsRequired":false,"IsMultiline":false,"IsHidden":false,"Placeholder":"","InputType":0,"Rows":3,"IsMergeJustify":false,"CellName":"_Ctrl_94","CellAddress":"='Supplies'!$C$57","WidgetName":4,"HiddenRow":94,"SheetCodeName":null,"ControlId":"","wcb":0}</t>
  </si>
  <si>
    <t>_Ctrl_95</t>
  </si>
  <si>
    <t>{"WidgetClassification":0,"State":1,"IsRequired":false,"IsMultiline":false,"IsHidden":false,"Placeholder":"","InputType":0,"Rows":3,"IsMergeJustify":false,"CellName":"_Ctrl_95","CellAddress":"='Supplies'!$C$58","WidgetName":4,"HiddenRow":95,"SheetCodeName":null,"ControlId":"","wcb":0}</t>
  </si>
  <si>
    <t>_Ctrl_96</t>
  </si>
  <si>
    <t>{"WidgetClassification":0,"State":1,"IsRequired":false,"IsMultiline":false,"IsHidden":false,"Placeholder":"","InputType":0,"Rows":3,"IsMergeJustify":false,"CellName":"_Ctrl_96","CellAddress":"='Supplies'!$C$59","WidgetName":4,"HiddenRow":96,"SheetCodeName":null,"ControlId":"","wcb":0}</t>
  </si>
  <si>
    <t>_Ctrl_97</t>
  </si>
  <si>
    <t>{"WidgetClassification":0,"State":1,"IsRequired":false,"IsMultiline":false,"IsHidden":false,"Placeholder":"","InputType":0,"Rows":3,"IsMergeJustify":false,"CellName":"_Ctrl_97","CellAddress":"='Supplies'!$C$60","WidgetName":4,"HiddenRow":97,"SheetCodeName":null,"ControlId":"","wcb":0}</t>
  </si>
  <si>
    <t>_Ctrl_98</t>
  </si>
  <si>
    <t>{"WidgetClassification":0,"State":1,"IsRequired":false,"IsMultiline":false,"IsHidden":false,"Placeholder":"","InputType":0,"Rows":3,"IsMergeJustify":false,"CellName":"_Ctrl_98","CellAddress":"='Supplies'!$C$61","WidgetName":4,"HiddenRow":98,"SheetCodeName":null,"ControlId":"","wcb":0}</t>
  </si>
  <si>
    <t>_Ctrl_99</t>
  </si>
  <si>
    <t>{"WidgetClassification":0,"State":1,"IsRequired":false,"IsMultiline":false,"IsHidden":false,"Placeholder":"","InputType":0,"Rows":3,"IsMergeJustify":false,"CellName":"_Ctrl_99","CellAddress":"='Supplies'!$C$62","WidgetName":4,"HiddenRow":99,"SheetCodeName":null,"ControlId":"","wcb":0}</t>
  </si>
  <si>
    <t>_Ctrl_100</t>
  </si>
  <si>
    <t>{"WidgetClassification":0,"State":1,"IsRequired":false,"IsMultiline":false,"IsHidden":false,"Placeholder":"","InputType":0,"Rows":3,"IsMergeJustify":false,"CellName":"_Ctrl_100","CellAddress":"='GHG Emissions'!$B$12","WidgetName":4,"HiddenRow":100,"SheetCodeName":null,"ControlId":"","wcb":0}</t>
  </si>
  <si>
    <t>_Ctrl_101</t>
  </si>
  <si>
    <t>{"WidgetClassification":0,"State":1,"IsRequired":false,"IsMultiline":false,"IsHidden":false,"Placeholder":"","InputType":0,"Rows":3,"IsMergeJustify":false,"CellName":"_Ctrl_101","CellAddress":"='GHG Emissions'!$B$13","WidgetName":4,"HiddenRow":101,"SheetCodeName":null,"ControlId":"","wcb":0}</t>
  </si>
  <si>
    <t>_Ctrl_102</t>
  </si>
  <si>
    <t>{"WidgetClassification":0,"State":1,"IsRequired":false,"IsMultiline":false,"IsHidden":false,"Placeholder":"","InputType":0,"Rows":3,"IsMergeJustify":false,"CellName":"_Ctrl_102","CellAddress":"='GHG Emissions'!$B$14","WidgetName":4,"HiddenRow":102,"SheetCodeName":null,"ControlId":"","wcb":0}</t>
  </si>
  <si>
    <t>_Ctrl_103</t>
  </si>
  <si>
    <t>{"WidgetClassification":0,"State":1,"IsRequired":false,"IsMultiline":false,"IsHidden":false,"Placeholder":"","InputType":0,"Rows":3,"IsMergeJustify":false,"CellName":"_Ctrl_103","CellAddress":"='GHG Emissions'!$B$6","WidgetName":4,"HiddenRow":103,"SheetCodeName":null,"ControlId":"","wcb":0}</t>
  </si>
  <si>
    <t>_Ctrl_104</t>
  </si>
  <si>
    <t>{"WidgetClassification":0,"State":1,"IsRequired":false,"IsMultiline":false,"IsHidden":false,"Placeholder":"","InputType":0,"Rows":3,"IsMergeJustify":false,"CellName":"_Ctrl_104","CellAddress":"='GHG Emissions'!$B$7","WidgetName":4,"HiddenRow":104,"SheetCodeName":null,"ControlId":"","wcb":0}</t>
  </si>
  <si>
    <t>_Ctrl_105</t>
  </si>
  <si>
    <t>{"WidgetClassification":0,"State":1,"IsRequired":false,"IsMultiline":false,"IsHidden":false,"Placeholder":"","InputType":0,"Rows":3,"IsMergeJustify":false,"CellName":"_Ctrl_105","CellAddress":"='GHG Emissions'!$J$8","WidgetName":4,"HiddenRow":105,"SheetCodeName":null,"ControlId":"","wcb":0}</t>
  </si>
  <si>
    <t>_Ctrl_106</t>
  </si>
  <si>
    <t>{"WidgetClassification":0,"State":1,"IsRequired":false,"IsMultiline":false,"IsHidden":false,"Placeholder":"","InputType":0,"Rows":3,"IsMergeJustify":false,"CellName":"_Ctrl_106","CellAddress":"='GHG Emissions'!$J$9","WidgetName":4,"HiddenRow":106,"SheetCodeName":null,"ControlId":"","wcb":0}</t>
  </si>
  <si>
    <t>_Ctrl_107</t>
  </si>
  <si>
    <t>{"WidgetClassification":0,"State":1,"IsRequired":false,"IsMultiline":false,"IsHidden":false,"Placeholder":"","InputType":0,"Rows":3,"IsMergeJustify":false,"CellName":"_Ctrl_107","CellAddress":"='GHG Emissions'!$B$18","WidgetName":4,"HiddenRow":107,"SheetCodeName":null,"ControlId":"","wcb":0}</t>
  </si>
  <si>
    <t>_Ctrl_108</t>
  </si>
  <si>
    <t>{"WidgetClassification":0,"State":1,"IsRequired":false,"IsMultiline":false,"IsHidden":false,"Placeholder":"","InputType":0,"Rows":3,"IsMergeJustify":false,"CellName":"_Ctrl_108","CellAddress":"='GHG Emissions'!$B$19","WidgetName":4,"HiddenRow":108,"SheetCodeName":null,"ControlId":"","wcb":0}</t>
  </si>
  <si>
    <t>_Ctrl_109</t>
  </si>
  <si>
    <t>{"WidgetClassification":0,"State":1,"IsRequired":false,"IsMultiline":false,"IsHidden":false,"Placeholder":"","InputType":0,"Rows":3,"IsMergeJustify":false,"CellName":"_Ctrl_109","CellAddress":"='GHG Emissions'!$J$20","WidgetName":4,"HiddenRow":109,"SheetCodeName":null,"ControlId":"","wcb":0}</t>
  </si>
  <si>
    <t>_Ctrl_110</t>
  </si>
  <si>
    <t>{"WidgetClassification":0,"State":1,"IsRequired":false,"IsMultiline":false,"IsHidden":false,"Placeholder":"","InputType":0,"Rows":3,"IsMergeJustify":false,"CellName":"_Ctrl_110","CellAddress":"='GHG Emissions'!$J$21","WidgetName":4,"HiddenRow":110,"SheetCodeName":null,"ControlId":"","wcb":0}</t>
  </si>
  <si>
    <t>_Ctrl_111</t>
  </si>
  <si>
    <t>{"WidgetClassification":0,"State":1,"IsRequired":false,"IsMultiline":false,"IsHidden":false,"Placeholder":"","InputType":0,"Rows":3,"IsMergeJustify":false,"CellName":"_Ctrl_111","CellAddress":"='GHG Emissions'!$B$33","WidgetName":4,"HiddenRow":111,"SheetCodeName":null,"ControlId":"","wcb":0}</t>
  </si>
  <si>
    <t>_Ctrl_112</t>
  </si>
  <si>
    <t>{"WidgetClassification":0,"State":1,"IsRequired":false,"IsMultiline":false,"IsHidden":false,"Placeholder":"","InputType":0,"Rows":3,"IsMergeJustify":false,"CellName":"_Ctrl_112","CellAddress":"='GHG Emissions'!$B$34","WidgetName":4,"HiddenRow":112,"SheetCodeName":null,"ControlId":"","wcb":0}</t>
  </si>
  <si>
    <t>_Ctrl_113</t>
  </si>
  <si>
    <t>{"WidgetClassification":0,"State":1,"IsRequired":false,"IsMultiline":false,"IsHidden":false,"Placeholder":"","InputType":0,"Rows":3,"IsMergeJustify":false,"CellName":"_Ctrl_113","CellAddress":"='GHG Emissions'!$B$35","WidgetName":4,"HiddenRow":113,"SheetCodeName":null,"ControlId":"","wcb":0}</t>
  </si>
  <si>
    <t>_Ctrl_114</t>
  </si>
  <si>
    <t>{"WidgetClassification":0,"State":1,"IsRequired":false,"IsMultiline":false,"IsHidden":false,"Placeholder":"","InputType":0,"Rows":3,"IsMergeJustify":false,"CellName":"_Ctrl_114","CellAddress":"='GHG Emissions'!$J$36","WidgetName":4,"HiddenRow":114,"SheetCodeName":null,"ControlId":"","wcb":0}</t>
  </si>
  <si>
    <t>_Ctrl_115</t>
  </si>
  <si>
    <t>{"WidgetClassification":0,"State":1,"IsRequired":false,"IsMultiline":false,"IsHidden":false,"Placeholder":"","InputType":0,"Rows":3,"IsMergeJustify":false,"CellName":"_Ctrl_115","CellAddress":"='GHG Emissions'!$J$37","WidgetName":4,"HiddenRow":115,"SheetCodeName":null,"ControlId":"","wcb":0}</t>
  </si>
  <si>
    <t>_Ctrl_116</t>
  </si>
  <si>
    <t>{"WidgetClassification":0,"State":1,"IsRequired":false,"IsMultiline":true,"IsHidden":false,"Placeholder":"","InputType":0,"Rows":3,"IsMergeJustify":false,"CellName":"_Ctrl_116","CellAddress":"='GHG Emissions'!$C$39","WidgetName":4,"HiddenRow":116,"SheetCodeName":null,"ControlId":"","wcb":0}</t>
  </si>
  <si>
    <t>_Ctrl_117</t>
  </si>
  <si>
    <t>{"WidgetClassification":0,"State":1,"IsRequired":false,"IsMultiline":true,"IsHidden":false,"Placeholder":"","InputType":0,"Rows":3,"IsMergeJustify":false,"CellName":"_Ctrl_117","CellAddress":"='GHG Emissions'!$C$44","WidgetName":4,"HiddenRow":117,"SheetCodeName":null,"ControlId":"","wcb":0}</t>
  </si>
  <si>
    <t>_Ctrl_118</t>
  </si>
  <si>
    <t>{"WidgetClassification":0,"State":1,"IsRequired":false,"IsMultiline":false,"IsHidden":false,"Placeholder":"","InputType":0,"Rows":3,"IsMergeJustify":false,"CellName":"_Ctrl_118","CellAddress":"='GHG Emissions'!$B$40","WidgetName":4,"HiddenRow":118,"SheetCodeName":null,"ControlId":"","wcb":0}</t>
  </si>
  <si>
    <t>_Ctrl_119</t>
  </si>
  <si>
    <t>{"WidgetClassification":0,"State":1,"IsRequired":false,"IsMultiline":false,"IsHidden":false,"Placeholder":"","InputType":0,"Rows":3,"IsMergeJustify":false,"CellName":"_Ctrl_119","CellAddress":"='GHG Emissions'!$B$41","WidgetName":4,"HiddenRow":119,"SheetCodeName":null,"ControlId":"","wcb":0}</t>
  </si>
  <si>
    <t>_Ctrl_120</t>
  </si>
  <si>
    <t>{"WidgetClassification":0,"State":1,"IsRequired":false,"IsMultiline":false,"IsHidden":false,"Placeholder":"","InputType":0,"Rows":3,"IsMergeJustify":false,"CellName":"_Ctrl_120","CellAddress":"='GHG Emissions'!$B$42","WidgetName":4,"HiddenRow":120,"SheetCodeName":null,"ControlId":"","wcb":0}</t>
  </si>
  <si>
    <t>_Ctrl_121</t>
  </si>
  <si>
    <t>{"WidgetClassification":0,"State":1,"IsRequired":false,"IsMultiline":false,"IsHidden":false,"Placeholder":"","InputType":0,"Rows":3,"IsMergeJustify":false,"CellName":"_Ctrl_121","CellAddress":"='GHG Emissions'!$B$51","WidgetName":4,"HiddenRow":121,"SheetCodeName":null,"ControlId":"","wcb":0}</t>
  </si>
  <si>
    <t>_Ctrl_122</t>
  </si>
  <si>
    <t>{"WidgetClassification":0,"State":1,"IsRequired":false,"IsMultiline":false,"IsHidden":false,"Placeholder":"","InputType":0,"Rows":3,"IsMergeJustify":false,"CellName":"_Ctrl_122","CellAddress":"='GHG Emissions'!$B$52","WidgetName":4,"HiddenRow":122,"SheetCodeName":null,"ControlId":"","wcb":0}</t>
  </si>
  <si>
    <t>_Ctrl_123</t>
  </si>
  <si>
    <t>{"WidgetClassification":0,"State":1,"IsRequired":false,"IsMultiline":false,"IsHidden":false,"Placeholder":"","InputType":0,"Rows":3,"IsMergeJustify":false,"CellName":"_Ctrl_123","CellAddress":"='GHG Emissions'!$B$53","WidgetName":4,"HiddenRow":123,"SheetCodeName":null,"ControlId":"","wcb":0}</t>
  </si>
  <si>
    <t>_Ctrl_124</t>
  </si>
  <si>
    <t>{"WidgetClassification":0,"State":1,"IsRequired":false,"IsMultiline":false,"IsHidden":false,"Placeholder":"","InputType":0,"Rows":3,"IsMergeJustify":false,"CellName":"_Ctrl_124","CellAddress":"='GHG Emissions'!$B$54","WidgetName":4,"HiddenRow":124,"SheetCodeName":null,"ControlId":"","wcb":0}</t>
  </si>
  <si>
    <t>_Ctrl_125</t>
  </si>
  <si>
    <t>{"WidgetClassification":0,"State":1,"IsRequired":false,"IsMultiline":false,"IsHidden":false,"Placeholder":"","InputType":0,"Rows":3,"IsMergeJustify":false,"CellName":"_Ctrl_125","CellAddress":"='GHG Emissions'!$B$55","WidgetName":4,"HiddenRow":125,"SheetCodeName":null,"ControlId":"","wcb":0}</t>
  </si>
  <si>
    <t>_Ctrl_126</t>
  </si>
  <si>
    <t>{"WidgetClassification":0,"State":1,"IsRequired":false,"IsMultiline":false,"IsHidden":false,"Placeholder":"","InputType":0,"Rows":3,"IsMergeJustify":false,"CellName":"_Ctrl_126","CellAddress":"='GHG Emissions'!$B$56","WidgetName":4,"HiddenRow":126,"SheetCodeName":null,"ControlId":"","wcb":0}</t>
  </si>
  <si>
    <t>_Ctrl_127</t>
  </si>
  <si>
    <t>{"WidgetClassification":0,"State":1,"IsRequired":false,"IsMultiline":true,"IsHidden":false,"Placeholder":"","InputType":0,"Rows":3,"IsMergeJustify":false,"CellName":"_Ctrl_127","CellAddress":"='GHG Emissions'!$D$54","WidgetName":4,"HiddenRow":127,"SheetCodeName":null,"ControlId":"","wcb":0}</t>
  </si>
  <si>
    <t>_Ctrl_128</t>
  </si>
  <si>
    <t>{"WidgetClassification":0,"State":1,"IsRequired":false,"IsMultiline":true,"IsHidden":false,"Placeholder":"","InputType":0,"Rows":3,"IsMergeJustify":false,"CellName":"_Ctrl_128","CellAddress":"='GHG Emissions'!$C$23","WidgetName":4,"HiddenRow":128,"SheetCodeName":null,"ControlId":"","wcb":0}</t>
  </si>
  <si>
    <t>_Ctrl_129</t>
  </si>
  <si>
    <t>{"WidgetClassification":0,"State":1,"IsRequired":false,"IsMultiline":true,"IsHidden":false,"Placeholder":"","InputType":0,"Rows":3,"IsMergeJustify":false,"CellName":"_Ctrl_129","CellAddress":"='Energy'!$B$23","WidgetName":4,"HiddenRow":129,"SheetCodeName":null,"ControlId":"","wcb":0}</t>
  </si>
  <si>
    <t>_Ctrl_130</t>
  </si>
  <si>
    <t>{"WidgetClassification":0,"State":1,"IsRequired":false,"IsMultiline":true,"IsHidden":false,"Placeholder":"Official company name","InputType":0,"Rows":3,"IsMergeJustify":false,"CellName":"_Ctrl_130","CellAddress":"='Company Profile'!$C$4","WidgetName":4,"HiddenRow":130,"SheetCodeName":null,"ControlId":"","wcb":0}</t>
  </si>
  <si>
    <t>_Ctrl_131</t>
  </si>
  <si>
    <t>{"WidgetClassification":0,"State":1,"IsRequired":false,"IsMultiline":true,"IsHidden":false,"Placeholder":"Official company name","InputType":0,"Rows":3,"IsMergeJustify":false,"CellName":"_Ctrl_131","CellAddress":"='Company Profile'!$C$4","WidgetName":4,"HiddenRow":131,"SheetCodeName":null,"ControlId":"","wcb":0}</t>
  </si>
  <si>
    <t>_Ctrl_132</t>
  </si>
  <si>
    <t>{"WidgetClassification":0,"State":1,"IsRequired":false,"IsMultiline":true,"IsHidden":false,"Placeholder":"Official company name","InputType":0,"Rows":3,"IsMergeJustify":false,"CellName":"_Ctrl_132","CellAddress":"='Company Profile'!$C$5","WidgetName":4,"HiddenRow":132,"SheetCodeName":null,"ControlId":"","wcb":0}</t>
  </si>
  <si>
    <t>_Ctrl_133</t>
  </si>
  <si>
    <t>{"WidgetClassification":0,"State":1,"IsRequired":false,"IsMultiline":true,"IsHidden":false,"Placeholder":"Official company name","InputType":0,"Rows":3,"IsMergeJustify":false,"CellName":"_Ctrl_133","CellAddress":"='Company Profile'!$C$6","WidgetName":4,"HiddenRow":133,"SheetCodeName":null,"ControlId":"","wcb":0}</t>
  </si>
  <si>
    <t>_Ctrl_134</t>
  </si>
  <si>
    <t>{"WidgetClassification":0,"State":1,"IsRequired":false,"IsMultiline":true,"IsHidden":false,"Placeholder":"Official company name","InputType":0,"Rows":3,"IsMergeJustify":false,"CellName":"_Ctrl_134","CellAddress":"='Company Profile'!$C$7","WidgetName":4,"HiddenRow":134,"SheetCodeName":null,"ControlId":"","wcb":0}</t>
  </si>
  <si>
    <t>_Ctrl_135</t>
  </si>
  <si>
    <t>{"WidgetClassification":0,"State":1,"IsRequired":false,"IsMultiline":true,"IsHidden":false,"Placeholder":"Official company name","InputType":0,"Rows":3,"IsMergeJustify":false,"CellName":"_Ctrl_135","CellAddress":"='Company Profile'!$C$8","WidgetName":4,"HiddenRow":135,"SheetCodeName":null,"ControlId":"","wcb":0}</t>
  </si>
  <si>
    <t>_Ctrl_136</t>
  </si>
  <si>
    <t>{"WidgetClassification":0,"State":1,"IsRequired":false,"IsMultiline":true,"IsHidden":false,"Placeholder":"Official company name","InputType":0,"Rows":3,"IsMergeJustify":false,"CellName":"_Ctrl_136","CellAddress":"='Company Profile'!$C$9","WidgetName":4,"HiddenRow":136,"SheetCodeName":null,"ControlId":"","wcb":0}</t>
  </si>
  <si>
    <t>_Ctrl_137</t>
  </si>
  <si>
    <t>{"WidgetClassification":0,"State":1,"IsRequired":false,"IsMultiline":true,"IsHidden":false,"Placeholder":"Official company name","InputType":0,"Rows":3,"IsMergeJustify":false,"CellName":"_Ctrl_137","CellAddress":"='Company Profile'!$C$10","WidgetName":4,"HiddenRow":137,"SheetCodeName":null,"ControlId":"","wcb":0}</t>
  </si>
  <si>
    <t>_Ctrl_138</t>
  </si>
  <si>
    <t>{"WidgetClassification":0,"State":1,"IsRequired":false,"IsMultiline":false,"IsHidden":false,"Placeholder":"","InputType":0,"Rows":3,"IsMergeJustify":false,"CellName":"_Ctrl_138","CellAddress":"='Data Preview Sheet'!$D$10","WidgetName":4,"HiddenRow":138,"SheetCodeName":null,"ControlId":"","wcb":0}</t>
  </si>
  <si>
    <t>_Ctrl_139</t>
  </si>
  <si>
    <t>{"WidgetClassification":0,"State":1,"IsRequired":false,"IsMultiline":false,"IsHidden":false,"Placeholder":"","InputType":0,"Rows":3,"IsMergeJustify":false,"CellName":"_Ctrl_139","CellAddress":"='Data Preview Sheet'!$D$11","WidgetName":4,"HiddenRow":139,"SheetCodeName":null,"ControlId":"","wcb":0}</t>
  </si>
  <si>
    <t>_Ctrl_140</t>
  </si>
  <si>
    <t>{"WidgetClassification":0,"State":1,"IsRequired":false,"IsMultiline":false,"IsHidden":false,"Placeholder":"","InputType":0,"Rows":3,"IsMergeJustify":false,"CellName":"_Ctrl_140","CellAddress":"='Data Preview Sheet'!$D$12","WidgetName":4,"HiddenRow":140,"SheetCodeName":null,"ControlId":"","wcb":0}</t>
  </si>
  <si>
    <t>_Ctrl_141</t>
  </si>
  <si>
    <t>{"WidgetClassification":0,"State":1,"IsRequired":false,"IsMultiline":false,"IsHidden":false,"Placeholder":"","InputType":0,"Rows":3,"IsMergeJustify":false,"CellName":"_Ctrl_141","CellAddress":"='Data Preview Sheet'!$D$13","WidgetName":4,"HiddenRow":141,"SheetCodeName":null,"ControlId":"","wcb":0}</t>
  </si>
  <si>
    <t>_Ctrl_142</t>
  </si>
  <si>
    <t>{"WidgetClassification":0,"State":1,"IsRequired":false,"IsMultiline":false,"IsHidden":false,"Placeholder":"","InputType":0,"Rows":3,"IsMergeJustify":false,"CellName":"_Ctrl_142","CellAddress":"='Data Preview Sheet'!$D$14","WidgetName":4,"HiddenRow":142,"SheetCodeName":null,"ControlId":"","wcb":0}</t>
  </si>
  <si>
    <t>_Ctrl_143</t>
  </si>
  <si>
    <t>{"WidgetClassification":0,"State":1,"IsRequired":false,"IsMultiline":false,"IsHidden":false,"Placeholder":"","InputType":0,"Rows":3,"IsMergeJustify":false,"CellName":"_Ctrl_143","CellAddress":"='Data Preview Sheet'!$D$15","WidgetName":4,"HiddenRow":143,"SheetCodeName":null,"ControlId":"","wcb":0}</t>
  </si>
  <si>
    <t>_Ctrl_144</t>
  </si>
  <si>
    <t>{"WidgetClassification":0,"State":1,"IsRequired":false,"IsMultiline":false,"IsHidden":false,"Placeholder":"","InputType":2,"Rows":3,"IsMergeJustify":false,"CellName":"_Ctrl_144","CellAddress":"='Data Preview Sheet'!$E$61","WidgetName":4,"HiddenRow":144,"SheetCodeName":null,"ControlId":"","wcb":0}</t>
  </si>
  <si>
    <t>_Ctrl_145</t>
  </si>
  <si>
    <t>{"WidgetClassification":0,"State":1,"IsRequired":false,"IsMultiline":false,"IsHidden":false,"Placeholder":"","InputType":2,"Rows":3,"IsMergeJustify":false,"CellName":"_Ctrl_145","CellAddress":"='Data Preview Sheet'!$E$62","WidgetName":4,"HiddenRow":145,"SheetCodeName":null,"ControlId":"","wcb":0}</t>
  </si>
  <si>
    <t>_Ctrl_146</t>
  </si>
  <si>
    <t>{"WidgetClassification":0,"State":1,"IsRequired":false,"IsMultiline":false,"IsHidden":false,"Placeholder":"","InputType":2,"Rows":3,"IsMergeJustify":false,"CellName":"_Ctrl_146","CellAddress":"='Data Preview Sheet'!$E$63","WidgetName":4,"HiddenRow":146,"SheetCodeName":null,"ControlId":"","wcb":0}</t>
  </si>
  <si>
    <t>_Ctrl_147</t>
  </si>
  <si>
    <t>{"WidgetClassification":0,"State":1,"IsRequired":false,"IsMultiline":false,"IsHidden":false,"Placeholder":"","InputType":2,"Rows":3,"IsMergeJustify":false,"CellName":"_Ctrl_147","CellAddress":"='Data Preview Sheet'!$E$64","WidgetName":4,"HiddenRow":147,"SheetCodeName":null,"ControlId":"","wcb":0}</t>
  </si>
  <si>
    <t>_Ctrl_148</t>
  </si>
  <si>
    <t>{"WidgetClassification":0,"State":1,"IsRequired":false,"IsMultiline":false,"IsHidden":false,"Placeholder":"","InputType":2,"Rows":3,"IsMergeJustify":false,"CellName":"_Ctrl_148","CellAddress":"='Data Preview Sheet'!$E$65","WidgetName":4,"HiddenRow":148,"SheetCodeName":null,"ControlId":"","wcb":0}</t>
  </si>
  <si>
    <t>_Ctrl_149</t>
  </si>
  <si>
    <t>{"WidgetClassification":0,"State":1,"IsRequired":false,"IsMultiline":false,"IsHidden":false,"Placeholder":"","InputType":2,"Rows":3,"IsMergeJustify":false,"CellName":"_Ctrl_149","CellAddress":"='Data Preview Sheet'!$E$66","WidgetName":4,"HiddenRow":149,"SheetCodeName":null,"ControlId":"","wcb":0}</t>
  </si>
  <si>
    <t>_Ctrl_150</t>
  </si>
  <si>
    <t>{"WidgetClassification":0,"State":1,"IsRequired":false,"IsMultiline":false,"IsHidden":false,"Placeholder":"","InputType":2,"Rows":3,"IsMergeJustify":false,"CellName":"_Ctrl_150","CellAddress":"='Data Preview Sheet'!$E$67","WidgetName":4,"HiddenRow":150,"SheetCodeName":null,"ControlId":"","wcb":0}</t>
  </si>
  <si>
    <t>_Ctrl_151</t>
  </si>
  <si>
    <t>{"WidgetClassification":0,"State":1,"IsRequired":false,"IsMultiline":false,"IsHidden":false,"Placeholder":"","InputType":2,"Rows":3,"IsMergeJustify":false,"CellName":"_Ctrl_151","CellAddress":"='Data Preview Sheet'!$E$68","WidgetName":4,"HiddenRow":151,"SheetCodeName":null,"ControlId":"","wcb":0}</t>
  </si>
  <si>
    <t>_Ctrl_152</t>
  </si>
  <si>
    <t>{"WidgetClassification":0,"State":1,"IsRequired":false,"IsMultiline":false,"IsHidden":false,"Placeholder":"","InputType":2,"Rows":3,"IsMergeJustify":false,"CellName":"_Ctrl_152","CellAddress":"='Data Preview Sheet'!$E$69","WidgetName":4,"HiddenRow":152,"SheetCodeName":null,"ControlId":"","wcb":0}</t>
  </si>
  <si>
    <t>_Ctrl_153</t>
  </si>
  <si>
    <t>{"WidgetClassification":0,"State":1,"IsRequired":false,"IsMultiline":false,"IsHidden":false,"Placeholder":"","InputType":2,"Rows":3,"IsMergeJustify":false,"CellName":"_Ctrl_153","CellAddress":"='Data Preview Sheet'!$E$70","WidgetName":4,"HiddenRow":153,"SheetCodeName":null,"ControlId":"","wcb":0}</t>
  </si>
  <si>
    <t>_Ctrl_154</t>
  </si>
  <si>
    <t>{"WidgetClassification":0,"State":1,"IsRequired":false,"IsMultiline":false,"IsHidden":false,"Placeholder":"","InputType":2,"Rows":3,"IsMergeJustify":false,"CellName":"_Ctrl_154","CellAddress":"='Data Preview Sheet'!$E$71","WidgetName":4,"HiddenRow":154,"SheetCodeName":null,"ControlId":"","wcb":0}</t>
  </si>
  <si>
    <t>_Ctrl_155</t>
  </si>
  <si>
    <t>{"WidgetClassification":0,"State":1,"IsRequired":false,"IsMultiline":false,"IsHidden":false,"Placeholder":"","InputType":2,"Rows":3,"IsMergeJustify":false,"CellName":"_Ctrl_155","CellAddress":"='Data Preview Sheet'!$E$72","WidgetName":4,"HiddenRow":155,"SheetCodeName":null,"ControlId":"","wcb":0}</t>
  </si>
  <si>
    <t>_Ctrl_156</t>
  </si>
  <si>
    <t>{"WidgetClassification":0,"State":1,"IsRequired":false,"IsMultiline":false,"IsHidden":false,"Placeholder":"","InputType":2,"Rows":3,"IsMergeJustify":false,"CellName":"_Ctrl_156","CellAddress":"='Data Preview Sheet'!$E$73","WidgetName":4,"HiddenRow":156,"SheetCodeName":null,"ControlId":"","wcb":0}</t>
  </si>
  <si>
    <t>_Ctrl_157</t>
  </si>
  <si>
    <t>{"WidgetClassification":0,"State":1,"IsRequired":false,"IsMultiline":false,"IsHidden":false,"Placeholder":"","InputType":2,"Rows":3,"IsMergeJustify":false,"CellName":"_Ctrl_157","CellAddress":"='Data Preview Sheet'!$E$74","WidgetName":4,"HiddenRow":157,"SheetCodeName":null,"ControlId":"","wcb":0}</t>
  </si>
  <si>
    <t>_Ctrl_158</t>
  </si>
  <si>
    <t>{"WidgetClassification":0,"State":1,"IsRequired":false,"IsMultiline":false,"IsHidden":false,"Placeholder":"","InputType":2,"Rows":3,"IsMergeJustify":false,"CellName":"_Ctrl_158","CellAddress":"='Data Preview Sheet'!$E$75","WidgetName":4,"HiddenRow":158,"SheetCodeName":null,"ControlId":"","wcb":0}</t>
  </si>
  <si>
    <t>_Ctrl_159</t>
  </si>
  <si>
    <t>{"WidgetClassification":0,"State":1,"IsRequired":false,"IsMultiline":false,"IsHidden":false,"Placeholder":"","InputType":2,"Rows":3,"IsMergeJustify":false,"CellName":"_Ctrl_159","CellAddress":"='Data Preview Sheet'!$E$76","WidgetName":4,"HiddenRow":159,"SheetCodeName":null,"ControlId":"","wcb":0}</t>
  </si>
  <si>
    <t>_Ctrl_160</t>
  </si>
  <si>
    <t>{"WidgetClassification":0,"State":1,"IsRequired":false,"IsMultiline":false,"IsHidden":false,"Placeholder":"","InputType":2,"Rows":3,"IsMergeJustify":false,"CellName":"_Ctrl_160","CellAddress":"='Data Preview Sheet'!$E$77","WidgetName":4,"HiddenRow":160,"SheetCodeName":null,"ControlId":"","wcb":0}</t>
  </si>
  <si>
    <t>_Ctrl_161</t>
  </si>
  <si>
    <t>{"WidgetClassification":0,"State":1,"IsRequired":false,"IsMultiline":false,"IsHidden":false,"Placeholder":"","InputType":2,"Rows":3,"IsMergeJustify":false,"CellName":"_Ctrl_161","CellAddress":"='Data Preview Sheet'!$E$78","WidgetName":4,"HiddenRow":161,"SheetCodeName":null,"ControlId":"","wcb":0}</t>
  </si>
  <si>
    <t>_Ctrl_162</t>
  </si>
  <si>
    <t>{"WidgetClassification":0,"State":1,"IsRequired":false,"IsMultiline":false,"IsHidden":false,"Placeholder":"","InputType":2,"Rows":3,"IsMergeJustify":false,"CellName":"_Ctrl_162","CellAddress":"='Data Preview Sheet'!$E$79","WidgetName":4,"HiddenRow":162,"SheetCodeName":null,"ControlId":"","wcb":0}</t>
  </si>
  <si>
    <t>_Ctrl_163</t>
  </si>
  <si>
    <t>{"WidgetClassification":0,"State":1,"IsRequired":false,"IsMultiline":false,"IsHidden":false,"Placeholder":"","InputType":2,"Rows":3,"IsMergeJustify":false,"CellName":"_Ctrl_163","CellAddress":"='Data Preview Sheet'!$E$80","WidgetName":4,"HiddenRow":163,"SheetCodeName":null,"ControlId":"","wcb":0}</t>
  </si>
  <si>
    <t>_Ctrl_164</t>
  </si>
  <si>
    <t>{"WidgetClassification":0,"State":1,"IsRequired":false,"IsMultiline":false,"IsHidden":false,"Placeholder":"","InputType":2,"Rows":3,"IsMergeJustify":false,"CellName":"_Ctrl_164","CellAddress":"='Data Preview Sheet'!$E$81","WidgetName":4,"HiddenRow":164,"SheetCodeName":null,"ControlId":"","wcb":0}</t>
  </si>
  <si>
    <t>_Ctrl_165</t>
  </si>
  <si>
    <t>{"WidgetClassification":0,"State":1,"IsRequired":false,"IsMultiline":false,"IsHidden":false,"Placeholder":"","InputType":2,"Rows":3,"IsMergeJustify":false,"CellName":"_Ctrl_165","CellAddress":"='Data Preview Sheet'!$E$82","WidgetName":4,"HiddenRow":165,"SheetCodeName":null,"ControlId":"","wcb":0}</t>
  </si>
  <si>
    <t>_Ctrl_166</t>
  </si>
  <si>
    <t>{"WidgetClassification":0,"State":1,"IsRequired":false,"IsMultiline":false,"IsHidden":false,"Placeholder":"","InputType":2,"Rows":3,"IsMergeJustify":false,"CellName":"_Ctrl_166","CellAddress":"='Data Preview Sheet'!$E$83","WidgetName":4,"HiddenRow":166,"SheetCodeName":null,"ControlId":"","wcb":0}</t>
  </si>
  <si>
    <t>_Ctrl_167</t>
  </si>
  <si>
    <t>{"WidgetClassification":0,"State":1,"IsRequired":false,"IsMultiline":false,"IsHidden":false,"Placeholder":"","InputType":2,"Rows":3,"IsMergeJustify":false,"CellName":"_Ctrl_167","CellAddress":"='Data Preview Sheet'!$E$84","WidgetName":4,"HiddenRow":167,"SheetCodeName":null,"ControlId":"","wcb":0}</t>
  </si>
  <si>
    <t>_Ctrl_168</t>
  </si>
  <si>
    <t>{"WidgetClassification":0,"State":1,"IsRequired":false,"IsMultiline":false,"IsHidden":false,"Placeholder":"","InputType":2,"Rows":3,"IsMergeJustify":false,"CellName":"_Ctrl_168","CellAddress":"='Data Preview Sheet'!$E$85","WidgetName":4,"HiddenRow":168,"SheetCodeName":null,"ControlId":"","wcb":0}</t>
  </si>
  <si>
    <t>_Ctrl_169</t>
  </si>
  <si>
    <t>{"WidgetClassification":0,"State":1,"IsRequired":false,"IsMultiline":false,"IsHidden":false,"Placeholder":"","InputType":2,"Rows":3,"IsMergeJustify":false,"CellName":"_Ctrl_169","CellAddress":"='Data Preview Sheet'!$E$86","WidgetName":4,"HiddenRow":169,"SheetCodeName":null,"ControlId":"","wcb":0}</t>
  </si>
  <si>
    <t>_Ctrl_170</t>
  </si>
  <si>
    <t>{"WidgetClassification":0,"State":1,"IsRequired":false,"IsMultiline":false,"IsHidden":false,"Placeholder":"","InputType":2,"Rows":3,"IsMergeJustify":false,"CellName":"_Ctrl_170","CellAddress":"='Data Preview Sheet'!$E$87","WidgetName":4,"HiddenRow":170,"SheetCodeName":null,"ControlId":"","wcb":0}</t>
  </si>
  <si>
    <t>_Ctrl_171</t>
  </si>
  <si>
    <t>{"WidgetClassification":0,"State":1,"IsRequired":false,"IsMultiline":false,"IsHidden":false,"Placeholder":"","InputType":2,"Rows":3,"IsMergeJustify":false,"CellName":"_Ctrl_171","CellAddress":"='Data Preview Sheet'!$E$88","WidgetName":4,"HiddenRow":171,"SheetCodeName":null,"ControlId":"","wcb":0}</t>
  </si>
  <si>
    <t>_Ctrl_172</t>
  </si>
  <si>
    <t>{"WidgetClassification":0,"State":1,"IsRequired":false,"IsMultiline":false,"IsHidden":false,"Placeholder":"","InputType":2,"Rows":3,"IsMergeJustify":false,"CellName":"_Ctrl_172","CellAddress":"='Data Preview Sheet'!$E$89","WidgetName":4,"HiddenRow":172,"SheetCodeName":null,"ControlId":"","wcb":0}</t>
  </si>
  <si>
    <t>_Ctrl_173</t>
  </si>
  <si>
    <t>{"WidgetClassification":0,"State":1,"IsRequired":false,"IsMultiline":false,"IsHidden":false,"Placeholder":"","InputType":2,"Rows":3,"IsMergeJustify":false,"CellName":"_Ctrl_173","CellAddress":"='Data Preview Sheet'!$E$90","WidgetName":4,"HiddenRow":173,"SheetCodeName":null,"ControlId":"","wcb":0}</t>
  </si>
  <si>
    <t>_Ctrl_174</t>
  </si>
  <si>
    <t>{"WidgetClassification":0,"State":1,"IsRequired":false,"IsMultiline":false,"IsHidden":false,"Placeholder":"","InputType":0,"Rows":3,"IsMergeJustify":false,"CellName":"_Ctrl_174","CellAddress":"='Organization Profile'!$C$11","WidgetName":4,"HiddenRow":174,"SheetCodeName":null,"ControlId":"","wcb":0}</t>
  </si>
  <si>
    <t>_Ctrl_175</t>
  </si>
  <si>
    <t>{"WidgetClassification":0,"State":1,"IsRequired":false,"IsMultiline":false,"IsHidden":false,"Placeholder":"","InputType":0,"Rows":3,"IsMergeJustify":false,"CellName":"_Ctrl_175","CellAddress":"='Organization Profile'!$C$12","WidgetName":4,"HiddenRow":175,"SheetCodeName":null,"ControlId":"","wcb":0}</t>
  </si>
  <si>
    <t>_Ctrl_176</t>
  </si>
  <si>
    <t>{"WidgetClassification":0,"State":1,"IsRequired":false,"IsMultiline":false,"IsHidden":false,"Placeholder":"","InputType":0,"Rows":3,"IsMergeJustify":false,"CellName":"_Ctrl_176","CellAddress":"='Organization Profile'!$C$13","WidgetName":4,"HiddenRow":176,"SheetCodeName":null,"ControlId":"","wcb":0}</t>
  </si>
  <si>
    <t>_Ctrl_177</t>
  </si>
  <si>
    <t>{"WidgetClassification":0,"State":1,"IsRequired":false,"IsMultiline":false,"IsHidden":false,"Placeholder":"","InputType":0,"Rows":3,"IsMergeJustify":false,"CellName":"_Ctrl_177","CellAddress":"='Organization Profile'!$C$14","WidgetName":4,"HiddenRow":177,"SheetCodeName":null,"ControlId":"","wcb":0}</t>
  </si>
  <si>
    <t>_Ctrl_178</t>
  </si>
  <si>
    <t>{"WidgetClassification":0,"State":1,"IsRequired":false,"IsMultiline":false,"IsHidden":false,"Placeholder":"","InputType":0,"Rows":3,"IsMergeJustify":false,"CellName":"_Ctrl_178","CellAddress":"='Organization Profile'!$C$15","WidgetName":4,"HiddenRow":178,"SheetCodeName":null,"ControlId":"","wcb":0}</t>
  </si>
  <si>
    <t>_Ctrl_179</t>
  </si>
  <si>
    <t>{"WidgetClassification":0,"State":1,"IsRequired":false,"IsMultiline":false,"IsHidden":false,"Placeholder":"","InputType":0,"Rows":3,"IsMergeJustify":false,"CellName":"_Ctrl_179","CellAddress":"='Organization Profile'!$C$16","WidgetName":4,"HiddenRow":179,"SheetCodeName":null,"ControlId":"","wcb":0}</t>
  </si>
  <si>
    <t>_Ctrl_180</t>
  </si>
  <si>
    <t>{"WidgetClassification":0,"State":1,"IsRequired":false,"IsMultiline":false,"IsHidden":false,"Placeholder":"","InputType":0,"Rows":3,"IsMergeJustify":false,"CellName":"_Ctrl_180","CellAddress":"=Energy!$K$8","WidgetName":4,"HiddenRow":180,"SheetCodeName":null,"ControlId":"","wcb":0}</t>
  </si>
  <si>
    <t>[Dynamic Dropdown]</t>
  </si>
  <si>
    <t>Partially</t>
  </si>
  <si>
    <t xml:space="preserve">Wir haben Ziele für die Verringerung des Eingriffs festgelegt, bezogen auf ein ausgewähltes Referenz-/Basisjahr. </t>
  </si>
  <si>
    <t>Im Berichtszeitraum haben wir die Ziele zur Verringerung der Beeinträchtigungen erreicht.</t>
  </si>
  <si>
    <t>Wir haben das wissenschaftlich begründete Ziel, unabhängig vom Wachstum der Organisation keine Beeinträchtigungen zuzulassen.</t>
  </si>
  <si>
    <t xml:space="preserve">Branche/Sektor </t>
  </si>
  <si>
    <t>BAU</t>
  </si>
  <si>
    <t>CHEMIE &amp; ROHSTOFFE</t>
  </si>
  <si>
    <t>E-COMMERCE</t>
  </si>
  <si>
    <t>ENERGIE &amp; UMWELT</t>
  </si>
  <si>
    <t>FREIZEIT</t>
  </si>
  <si>
    <t>GESELLSCHAFT</t>
  </si>
  <si>
    <t>HANDEL</t>
  </si>
  <si>
    <t>INTERNET</t>
  </si>
  <si>
    <t>KONSUM &amp; FMCG</t>
  </si>
  <si>
    <t>LOGISTIK / TRANSPORT &amp; VERKEHR</t>
  </si>
  <si>
    <t>MEDIEN</t>
  </si>
  <si>
    <t>METALL &amp; ELEKTROTECHNIK &amp; ELEKTRONIK</t>
  </si>
  <si>
    <t>PHARMA &amp; GESUNDHEIT</t>
  </si>
  <si>
    <t>SPORT &amp; FITNESS</t>
  </si>
  <si>
    <t>TECHNIK &amp; TELEKOMMUNIKATION</t>
  </si>
  <si>
    <t>TOURISMUS &amp; GASTRONOMIE</t>
  </si>
  <si>
    <t>WERBUNG &amp; MARKETING</t>
  </si>
  <si>
    <t>DIENSTLEISTUNGEN</t>
  </si>
  <si>
    <t>HANDWERK</t>
  </si>
  <si>
    <t>FINANZEN</t>
  </si>
  <si>
    <t>IMMOBILIEN</t>
  </si>
  <si>
    <t>VERSICHERUNGEN</t>
  </si>
  <si>
    <t>PRODUKTION</t>
  </si>
  <si>
    <t>ANDERE</t>
  </si>
  <si>
    <t>TGH Emissionsminderung</t>
  </si>
  <si>
    <t xml:space="preserve">  ESG/SDG Nachhaltigkeits-Assessment Tool (ESGSDGNAT)</t>
  </si>
  <si>
    <t xml:space="preserve"> Demnächst - Fit for future - Business Benchmark Aktionsleitfäden</t>
  </si>
  <si>
    <t>Abition Set</t>
  </si>
  <si>
    <t>Führungsleitfaden zur Nachhaltigkeitsentfaltung</t>
  </si>
  <si>
    <t xml:space="preserve">  Demnächst - Sustainability ROI Workbook</t>
  </si>
  <si>
    <t xml:space="preserve">  Demnächst - Foliensatz, der zu nachhaltigen Handlungen motivier</t>
  </si>
  <si>
    <t>Der Leitfaden für Nachhaltigkeits-Champions und ein Video, wie man den Wandel anführt.</t>
  </si>
  <si>
    <t>Gebrauchsfertiger Foliensatz, der zu nachhaltigen Handlungen motivieren und Sie bei der Umsetzung unterstützen soll.</t>
  </si>
  <si>
    <t>Sustainability ROI Workbook für die Erstellung einer CFO-freundlichen Kosten-Nutzen-Analyse von Projekten zur Verbesserung der Leistung bei prioritären Themen.</t>
  </si>
  <si>
    <t>SDG Ambitionierter Benchmark, Referenzblätter für potenzielle Maßnahmen zu den prioritären SDGs.</t>
  </si>
  <si>
    <t xml:space="preserve">  Demnächst - Foliensatz, der zu nachhaltigen Handlungen motiviert</t>
  </si>
  <si>
    <t xml:space="preserve">   Aktionsplan</t>
  </si>
  <si>
    <t>Nachhaltigkeits ROI Workbook für die Erstellung von CFO-freundlichen Kosten-Nutzen-Begründungen von Projekten, die die Leistung in Bezug auf priorisierte Themen verbessern helfen.</t>
  </si>
  <si>
    <t>Der Nachhaltigkeits Champion's Ratgeber und das Video zeigen, wie man ein Unternehmen zu einem nachhaltigeren Geschäftsmodell führen kann, auch wenn man kein leitender Angestellter ist.</t>
  </si>
  <si>
    <t>Hilfestellung</t>
  </si>
  <si>
    <t>Mit gebrauchsfertigen Folien zu allen oben genannten Themen, die intern und extern verwendet werden können, um zu erklären und zu begründen, was die Organisation tun muss, werden wir Sie weiter unterstützen.</t>
  </si>
  <si>
    <t>Werden nach und nach eingepflegt.</t>
  </si>
  <si>
    <t>Viele weiter nützliche Informationen zu den relevanten Standards finden Sie im Portal der LPM Akademie!</t>
  </si>
  <si>
    <t>Legen Sie auf der Grundlage der bewerteten Punkte die Prioritäten für verbesserungswürdige Bereiche fest und entscheiden Sie über die nächsten Schritte und Maßnahmen.</t>
  </si>
  <si>
    <t>Das oben abgebildete Dashboard ist ein Beispiel zur Veranschaulichung der Möglichkeiten. Es handelt sich um einen Schnappschuss der PowerPoint-Vorlage für das Dashboard "Rahmenbedingungen für Nachhaltigkeit" in dem demnächst verfügberen Foliensatz. Verwenden Sie Ihr bevorzugtes Grafiksoftwarepaket, um besser designte Versionen zu erstellen.</t>
  </si>
  <si>
    <t>Prioritätensetzung für Maßnahmen</t>
  </si>
  <si>
    <t>Es ist unwahrscheinlich, dass eine Organisation alle Verbesserungen, die sie in der Aktionsübersicht erzielt, auf einmal vornimmt. Bei der Entscheidung, welche Maßnahmen Priorität haben sollen, werden in der Regel mehrere akteursbezogene Faktoren berücksichtigt.
* Die Unternehmensleitung konzentriert sich auf die SDGs, die für die Erreichung des Zwecks, des strategischen Plans und des langfristigen Erfolgs der Organisation entscheidend sind.
* Das Interesse eines Kreditgebers an den SDGs, das sich auf das Risikoprofil der Organisation und die Möglichkeit einer Vorzugsbehandlung auswirken könnte (z. B. Kredite mit Nachhaltigkeitsbezug)
* SDGs, die für einen wichtigen Kunden/Käufer hohe Priorität haben und nach denen er in seiner Angebotsanfrage fragt.
* SDGs, die das Image / den Ruf / den Markenwert des Unternehmens erheblich beeinträchtigen könnten oder dies bereits tun.
* Welche SDGs für Investoren am interessantesten sind, hängt von der Branche der Organisation ab.
* Regierungen, Stiftungen und Bewerter sind möglicherweise sehr an den besonderen Auswirkungen der Organisation auf die Menschen und den Planeten interessiert. 
* Andere ...?</t>
  </si>
  <si>
    <r>
      <t xml:space="preserve">Aktionsplan
</t>
    </r>
    <r>
      <rPr>
        <b/>
        <i/>
        <sz val="12"/>
        <color rgb="FF404040"/>
        <rFont val="Arial"/>
        <family val="2"/>
      </rPr>
      <t>Die ersten 3 bis 5 Schritte oder Maßnahmen, die zu ergreifen sind. Dies sind die nicht angekreuzten Punkte in den Leistungsfragen und nutzen Sie die unten stehenden Ressourcen als Anleitung.</t>
    </r>
  </si>
  <si>
    <t>Aktion</t>
  </si>
  <si>
    <t>Durch wen</t>
  </si>
  <si>
    <t>Bis wann</t>
  </si>
  <si>
    <r>
      <t xml:space="preserve">Ressourcen: </t>
    </r>
    <r>
      <rPr>
        <sz val="12"/>
        <color theme="1" tint="0.249977111117893"/>
        <rFont val="Arial"/>
        <family val="2"/>
      </rPr>
      <t>Wir stellen Ihnen hier nur die Spitze des Eisbergs zur Verfügung, denn es gibt Hunderte von Büchern, Websites und Ratgebern, die Ihnen bei allem, was Sie verbessern wollen, helfen können.</t>
    </r>
  </si>
  <si>
    <r>
      <t xml:space="preserve">  </t>
    </r>
    <r>
      <rPr>
        <i/>
        <sz val="12"/>
        <color theme="1" tint="0.249977111117893"/>
        <rFont val="Arial"/>
        <family val="2"/>
      </rPr>
      <t xml:space="preserve">Fit for future - Benchmark-Aktionsleitfäden für potenzielle Maßnahmen zu prioritären Themen. </t>
    </r>
  </si>
  <si>
    <r>
      <rPr>
        <b/>
        <sz val="14"/>
        <color theme="1" tint="0.249977111117893"/>
        <rFont val="Arial"/>
        <family val="2"/>
      </rPr>
      <t xml:space="preserve">SDG Offenlegungsformular Qualifizierung
</t>
    </r>
    <r>
      <rPr>
        <sz val="12"/>
        <color theme="1" tint="0.249977111117893"/>
        <rFont val="Arial"/>
        <family val="2"/>
      </rPr>
      <t xml:space="preserve">Wie in der Übersicht erwähnt, nutzen öffentliche und private Einrichtungen zunehmend die nachhaltige Beschaffung, um die nachhaltigsten Waren und Dienstleistungen von den nachhaltigsten Lieferanten zu erwerben - also von denjenigen, die am wenigsten Schaden anrichten und am stärksten die SDGs unterstützen. Lieferanten können verpflichtet werden, die SDG-Werte ihrer Organisation offenzulegen, um sich entweder als Lieferant zu qualifizieren und/oder um mehr Punkte bei den gewichteten Kriterien des Einkäufers für nachhaltige Lieferanten zu erhalten. Die oben genannten Punktzahlen, das Säulendiagramm, das Aktions-Dashboard und die Aktionspläne zur Verbesserung der Punktzahlen für die vorrangigen SDGs bilden ein SDG-Qualifizierungsformular für die Offenlegung.   </t>
    </r>
  </si>
  <si>
    <t>Verschwendung</t>
  </si>
  <si>
    <t>Ungefährer Prozentsatz der gefährlichen Abfälle, die ordnungsgemäß entsorgt werden.</t>
  </si>
  <si>
    <t>Ungefährer Prozentsatz der gefährlichen Abfälle, die wiederverwendet/recycelt werden.</t>
  </si>
  <si>
    <t>Die im Gebäude verwendeten Solee Wärmepumpen greifen in die örtliche Grundwasserversorgung ein und müssen deshalb auch im Sommer betrieben werden.</t>
  </si>
  <si>
    <r>
      <rPr>
        <b/>
        <sz val="13"/>
        <color rgb="FF000000"/>
        <rFont val="Arial"/>
        <family val="2"/>
      </rPr>
      <t>Nutzungsbedingungen</t>
    </r>
    <r>
      <rPr>
        <sz val="13"/>
        <color rgb="FF000000"/>
        <rFont val="Arial"/>
        <family val="2"/>
        <charset val="1"/>
      </rPr>
      <t xml:space="preserve">
Dieses Tool wurde von Bob Willard, Sustainability Advantage auf Basis der Fragen im SDG Action Manager von B Lab und im Future-Fit Business Benchmark entwickelt und von der LPM Academy weiter für den europäischen Bedarf angepasst. Das Tool wird unter einer Creative Commons-Attribution ShareAlike 4.0 International Lizenz veröffentlicht. Den Nutzern steht es frei, das Material zu teilen, zu kopieren und anzupassen , und zwar für jeden Zweck, sofern für jeden Nutzer deutlich kenntlich ist wer die Urheber dieses Tools sind. 
Die Nutzung des Tools erfolgt auf eigene Gefahr. Sustainability Advantage und die LPM Academy übernehmen keine Haftung für Geschäfts-, Kredit- oder Investitionsentscheidungen, die der Nutzer ganz oder teilweise auf die Nutzung des Tools oder seiner Ergebnisse stützt.
Das Tool ist auf der Website von LPM Academy kostenlos erhältlich: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</si>
</sst>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_);_(@_)"/>
    <numFmt numFmtId="165" formatCode="_(\$* #,##0.00_);_(\$* \(#,##0.00\);_(\$* \-??_);_(@_)"/>
    <numFmt numFmtId="166" formatCode="0\ %"/>
    <numFmt numFmtId="167" formatCode="\$#,##0"/>
    <numFmt numFmtId="168" formatCode="&quot;WAHR&quot;;&quot;WAHR&quot;;&quot;FALSCH&quot;"/>
    <numFmt numFmtId="169" formatCode="0.00\ %"/>
    <numFmt numFmtId="170" formatCode="0.0%"/>
  </numFmts>
  <fonts count="99">
    <font>
      <sz val="11"/>
      <color rgb="FF000000"/>
      <name val="Calibri"/>
      <family val="2"/>
      <charset val="1"/>
    </font>
    <font>
      <u/>
      <sz val="12"/>
      <color rgb="FF0000FF"/>
      <name val="Calibri"/>
      <family val="2"/>
      <charset val="1"/>
    </font>
    <font>
      <sz val="12"/>
      <color rgb="FF000000"/>
      <name val="Calibri"/>
      <family val="2"/>
      <charset val="1"/>
    </font>
    <font>
      <sz val="11"/>
      <color rgb="FF000000"/>
      <name val="Arial"/>
      <family val="2"/>
      <charset val="1"/>
    </font>
    <font>
      <sz val="12"/>
      <color rgb="FFFFFFFF"/>
      <name val="Calibri"/>
      <family val="2"/>
      <charset val="1"/>
    </font>
    <font>
      <b/>
      <sz val="18"/>
      <color rgb="FFFFFFFF"/>
      <name val="Arial"/>
      <family val="2"/>
      <charset val="1"/>
    </font>
    <font>
      <sz val="11"/>
      <color rgb="FF404040"/>
      <name val="Arial"/>
      <family val="2"/>
      <charset val="1"/>
    </font>
    <font>
      <b/>
      <sz val="16"/>
      <color rgb="FF376092"/>
      <name val="Arial"/>
      <family val="2"/>
      <charset val="1"/>
    </font>
    <font>
      <sz val="12"/>
      <color rgb="FF404040"/>
      <name val="Arial"/>
      <family val="2"/>
      <charset val="1"/>
    </font>
    <font>
      <b/>
      <sz val="14"/>
      <color rgb="FF3F3F3F"/>
      <name val="Arial"/>
      <family val="2"/>
      <charset val="1"/>
    </font>
    <font>
      <sz val="14"/>
      <color rgb="FF3F3F3F"/>
      <name val="Arial"/>
      <family val="2"/>
      <charset val="1"/>
    </font>
    <font>
      <u/>
      <sz val="14"/>
      <color rgb="FF0000FF"/>
      <name val="Calibri"/>
      <family val="2"/>
      <charset val="1"/>
    </font>
    <font>
      <u/>
      <sz val="11"/>
      <color rgb="FF0000FF"/>
      <name val="Calibri"/>
      <family val="2"/>
      <charset val="1"/>
    </font>
    <font>
      <b/>
      <sz val="14"/>
      <color rgb="FFFFFFFF"/>
      <name val="Arial"/>
      <family val="2"/>
      <charset val="1"/>
    </font>
    <font>
      <sz val="14"/>
      <color rgb="FF404040"/>
      <name val="Arial"/>
      <family val="2"/>
      <charset val="1"/>
    </font>
    <font>
      <b/>
      <sz val="13"/>
      <color rgb="FF000000"/>
      <name val="Arial"/>
      <family val="2"/>
      <charset val="1"/>
    </font>
    <font>
      <sz val="13"/>
      <color rgb="FF000000"/>
      <name val="Arial"/>
      <family val="2"/>
      <charset val="1"/>
    </font>
    <font>
      <sz val="12"/>
      <color rgb="FF000000"/>
      <name val="Arial"/>
      <family val="2"/>
      <charset val="1"/>
    </font>
    <font>
      <b/>
      <sz val="12"/>
      <color rgb="FF000000"/>
      <name val="Arial"/>
      <family val="2"/>
      <charset val="1"/>
    </font>
    <font>
      <sz val="11"/>
      <name val="Arial"/>
      <family val="2"/>
      <charset val="1"/>
    </font>
    <font>
      <sz val="14"/>
      <color rgb="FF366092"/>
      <name val="Arial"/>
      <family val="2"/>
      <charset val="1"/>
    </font>
    <font>
      <sz val="12"/>
      <color rgb="FF404040"/>
      <name val="Franklin Gothic Book"/>
      <family val="2"/>
      <charset val="1"/>
    </font>
    <font>
      <b/>
      <sz val="14"/>
      <color rgb="FF404040"/>
      <name val="Arial"/>
      <family val="2"/>
      <charset val="1"/>
    </font>
    <font>
      <sz val="12"/>
      <color rgb="FF3F3F3F"/>
      <name val="Arial"/>
      <family val="2"/>
      <charset val="1"/>
    </font>
    <font>
      <b/>
      <sz val="12"/>
      <color rgb="FFFFFFFF"/>
      <name val="Arial"/>
      <family val="2"/>
      <charset val="1"/>
    </font>
    <font>
      <i/>
      <sz val="12"/>
      <color rgb="FF404040"/>
      <name val="Arial"/>
      <family val="2"/>
      <charset val="1"/>
    </font>
    <font>
      <b/>
      <sz val="10"/>
      <color rgb="FF000000"/>
      <name val="Arial"/>
      <family val="2"/>
      <charset val="1"/>
    </font>
    <font>
      <sz val="10"/>
      <color rgb="FF000000"/>
      <name val="Arial"/>
      <family val="2"/>
      <charset val="1"/>
    </font>
    <font>
      <b/>
      <sz val="14"/>
      <color rgb="FF000000"/>
      <name val="Arial"/>
      <family val="2"/>
      <charset val="1"/>
    </font>
    <font>
      <sz val="14"/>
      <color rgb="FF000000"/>
      <name val="Arial"/>
      <family val="2"/>
      <charset val="1"/>
    </font>
    <font>
      <sz val="12"/>
      <color rgb="FF0070C0"/>
      <name val="Arial"/>
      <family val="2"/>
      <charset val="1"/>
    </font>
    <font>
      <i/>
      <sz val="14"/>
      <color rgb="FF404040"/>
      <name val="Arial"/>
      <family val="2"/>
      <charset val="1"/>
    </font>
    <font>
      <b/>
      <sz val="14"/>
      <name val="Arial"/>
      <family val="2"/>
      <charset val="1"/>
    </font>
    <font>
      <i/>
      <sz val="10"/>
      <color rgb="FF000000"/>
      <name val="Arial"/>
      <family val="2"/>
      <charset val="1"/>
    </font>
    <font>
      <b/>
      <sz val="18"/>
      <color rgb="FF376092"/>
      <name val="Arial"/>
      <family val="2"/>
      <charset val="1"/>
    </font>
    <font>
      <b/>
      <sz val="12"/>
      <color rgb="FF376092"/>
      <name val="Arial"/>
      <family val="2"/>
      <charset val="1"/>
    </font>
    <font>
      <b/>
      <sz val="14"/>
      <color rgb="FF376092"/>
      <name val="Arial"/>
      <family val="2"/>
      <charset val="1"/>
    </font>
    <font>
      <sz val="14"/>
      <color rgb="FF376092"/>
      <name val="Arial"/>
      <family val="2"/>
      <charset val="1"/>
    </font>
    <font>
      <sz val="12"/>
      <color rgb="FF4F81BD"/>
      <name val="Arial"/>
      <family val="2"/>
      <charset val="1"/>
    </font>
    <font>
      <b/>
      <sz val="18"/>
      <color rgb="FF808080"/>
      <name val="Arial"/>
      <family val="2"/>
      <charset val="1"/>
    </font>
    <font>
      <sz val="14"/>
      <color rgb="FF7F7F7F"/>
      <name val="Arial"/>
      <family val="2"/>
      <charset val="1"/>
    </font>
    <font>
      <sz val="12"/>
      <color rgb="FF7F7F7F"/>
      <name val="Arial"/>
      <family val="2"/>
      <charset val="1"/>
    </font>
    <font>
      <sz val="11"/>
      <color rgb="FF7F7F7F"/>
      <name val="Arial"/>
      <family val="2"/>
      <charset val="1"/>
    </font>
    <font>
      <sz val="12"/>
      <color rgb="FF00B0F0"/>
      <name val="Arial"/>
      <family val="2"/>
      <charset val="1"/>
    </font>
    <font>
      <i/>
      <sz val="12"/>
      <color rgb="FF3F3F3F"/>
      <name val="Arial"/>
      <family val="2"/>
      <charset val="1"/>
    </font>
    <font>
      <i/>
      <sz val="12"/>
      <color rgb="FFFFFFFF"/>
      <name val="Arial"/>
      <family val="2"/>
      <charset val="1"/>
    </font>
    <font>
      <i/>
      <sz val="11"/>
      <color rgb="FF000000"/>
      <name val="Arial"/>
      <family val="2"/>
      <charset val="1"/>
    </font>
    <font>
      <b/>
      <sz val="18"/>
      <color rgb="FF000000"/>
      <name val="Arial"/>
      <family val="2"/>
      <charset val="1"/>
    </font>
    <font>
      <sz val="12"/>
      <color rgb="FF558ED5"/>
      <name val="Arial"/>
      <family val="2"/>
      <charset val="1"/>
    </font>
    <font>
      <b/>
      <sz val="11"/>
      <color rgb="FF000000"/>
      <name val="Calibri"/>
      <family val="2"/>
      <charset val="1"/>
    </font>
    <font>
      <b/>
      <sz val="18"/>
      <color rgb="FF009051"/>
      <name val="Arial"/>
      <family val="2"/>
      <charset val="1"/>
    </font>
    <font>
      <b/>
      <sz val="12"/>
      <color rgb="FF009051"/>
      <name val="Arial"/>
      <family val="2"/>
      <charset val="1"/>
    </font>
    <font>
      <i/>
      <sz val="12"/>
      <color rgb="FF404040"/>
      <name val="Calibri"/>
      <family val="2"/>
      <charset val="1"/>
    </font>
    <font>
      <sz val="12"/>
      <color rgb="FF000000"/>
      <name val="Franklin Gothic Book"/>
      <family val="2"/>
      <charset val="1"/>
    </font>
    <font>
      <b/>
      <sz val="16"/>
      <color rgb="FFFFFFFF"/>
      <name val="Arial"/>
      <family val="2"/>
      <charset val="1"/>
    </font>
    <font>
      <sz val="11"/>
      <color rgb="FF000000"/>
      <name val="Franklin Gothic Book"/>
      <family val="2"/>
      <charset val="1"/>
    </font>
    <font>
      <b/>
      <i/>
      <sz val="16"/>
      <color rgb="FF404040"/>
      <name val="Arial"/>
      <family val="2"/>
      <charset val="1"/>
    </font>
    <font>
      <b/>
      <sz val="14"/>
      <color rgb="FF604A7B"/>
      <name val="Arial"/>
      <family val="2"/>
      <charset val="1"/>
    </font>
    <font>
      <sz val="14"/>
      <color rgb="FF604A7B"/>
      <name val="Arial"/>
      <family val="2"/>
      <charset val="1"/>
    </font>
    <font>
      <sz val="12"/>
      <color rgb="FF604A7B"/>
      <name val="Arial"/>
      <family val="2"/>
      <charset val="1"/>
    </font>
    <font>
      <b/>
      <sz val="12"/>
      <color rgb="FF604A7B"/>
      <name val="Arial"/>
      <family val="2"/>
      <charset val="1"/>
    </font>
    <font>
      <sz val="14"/>
      <color rgb="FFFFFFFF"/>
      <name val="Arial"/>
      <family val="2"/>
      <charset val="1"/>
    </font>
    <font>
      <b/>
      <sz val="14"/>
      <color rgb="FFE25200"/>
      <name val="Arial"/>
      <family val="2"/>
      <charset val="1"/>
    </font>
    <font>
      <b/>
      <sz val="14"/>
      <color rgb="FF77933C"/>
      <name val="Arial"/>
      <family val="2"/>
      <charset val="1"/>
    </font>
    <font>
      <b/>
      <sz val="14"/>
      <color rgb="FF00B050"/>
      <name val="Arial"/>
      <family val="2"/>
      <charset val="1"/>
    </font>
    <font>
      <b/>
      <sz val="16"/>
      <color rgb="FF404040"/>
      <name val="Arial"/>
      <family val="2"/>
      <charset val="1"/>
    </font>
    <font>
      <u/>
      <sz val="12"/>
      <color rgb="FF0000FF"/>
      <name val="Arial"/>
      <family val="2"/>
      <charset val="1"/>
    </font>
    <font>
      <sz val="14"/>
      <color rgb="FF009051"/>
      <name val="Arial"/>
      <family val="2"/>
      <charset val="1"/>
    </font>
    <font>
      <b/>
      <sz val="14"/>
      <color rgb="FFFFFFFF"/>
      <name val="Calibri (Textkörper)"/>
      <charset val="1"/>
    </font>
    <font>
      <b/>
      <i/>
      <sz val="14"/>
      <color rgb="FF404040"/>
      <name val="Arial"/>
      <family val="2"/>
      <charset val="1"/>
    </font>
    <font>
      <sz val="16"/>
      <color rgb="FF404040"/>
      <name val="Arial"/>
      <family val="2"/>
      <charset val="1"/>
    </font>
    <font>
      <sz val="12"/>
      <color rgb="FFFFFFFF"/>
      <name val="Arial"/>
      <family val="2"/>
      <charset val="1"/>
    </font>
    <font>
      <sz val="14"/>
      <color rgb="FF00B050"/>
      <name val="Arial"/>
      <family val="2"/>
      <charset val="1"/>
    </font>
    <font>
      <i/>
      <sz val="16"/>
      <color rgb="FF404040"/>
      <name val="Arial"/>
      <family val="2"/>
      <charset val="1"/>
    </font>
    <font>
      <b/>
      <sz val="12"/>
      <color rgb="FF404040"/>
      <name val="Arial"/>
      <family val="2"/>
      <charset val="1"/>
    </font>
    <font>
      <sz val="11"/>
      <color rgb="FF0070C0"/>
      <name val="Calibri"/>
      <family val="2"/>
      <charset val="1"/>
    </font>
    <font>
      <sz val="14"/>
      <color rgb="FF000000"/>
      <name val="Calibri"/>
      <family val="2"/>
      <charset val="1"/>
    </font>
    <font>
      <sz val="11"/>
      <color rgb="FF000000"/>
      <name val="Calibri"/>
      <family val="2"/>
      <charset val="1"/>
    </font>
    <font>
      <sz val="13"/>
      <color rgb="FF000000"/>
      <name val=".AppleSystemUIFont"/>
    </font>
    <font>
      <sz val="12"/>
      <color theme="1"/>
      <name val="Calibri"/>
      <family val="2"/>
      <charset val="1"/>
    </font>
    <font>
      <sz val="14"/>
      <color rgb="FF0432FF"/>
      <name val="Arial"/>
      <family val="2"/>
    </font>
    <font>
      <sz val="14"/>
      <color theme="1"/>
      <name val="Arial"/>
      <family val="2"/>
    </font>
    <font>
      <u/>
      <sz val="14"/>
      <color theme="10"/>
      <name val="Arial"/>
      <family val="2"/>
    </font>
    <font>
      <i/>
      <sz val="12"/>
      <color theme="1" tint="0.249977111117893"/>
      <name val="Arial"/>
      <family val="2"/>
    </font>
    <font>
      <sz val="12"/>
      <color theme="1" tint="0.249977111117893"/>
      <name val="Arial"/>
      <family val="2"/>
    </font>
    <font>
      <sz val="11"/>
      <color theme="1"/>
      <name val="Franklin Gothic Book"/>
      <family val="2"/>
    </font>
    <font>
      <b/>
      <sz val="12"/>
      <color theme="1"/>
      <name val="Arial"/>
      <family val="2"/>
    </font>
    <font>
      <sz val="14"/>
      <color theme="1" tint="0.249977111117893"/>
      <name val="Arial"/>
      <family val="2"/>
    </font>
    <font>
      <sz val="12"/>
      <color theme="1"/>
      <name val="Arial"/>
      <family val="2"/>
    </font>
    <font>
      <i/>
      <sz val="14"/>
      <color theme="1" tint="0.249977111117893"/>
      <name val="Arial"/>
      <family val="2"/>
    </font>
    <font>
      <u/>
      <sz val="14"/>
      <color theme="10"/>
      <name val="Calibri"/>
      <family val="2"/>
    </font>
    <font>
      <u/>
      <sz val="14"/>
      <color theme="10"/>
      <name val="Calibri"/>
      <family val="2"/>
      <scheme val="minor"/>
    </font>
    <font>
      <sz val="14"/>
      <color theme="1"/>
      <name val="Calibri"/>
      <family val="2"/>
      <scheme val="minor"/>
    </font>
    <font>
      <u/>
      <sz val="12"/>
      <color theme="10"/>
      <name val="Calibri"/>
      <family val="2"/>
      <scheme val="minor"/>
    </font>
    <font>
      <b/>
      <i/>
      <sz val="12"/>
      <color rgb="FF404040"/>
      <name val="Arial"/>
      <family val="2"/>
    </font>
    <font>
      <b/>
      <i/>
      <sz val="16"/>
      <color theme="1" tint="0.249977111117893"/>
      <name val="Arial"/>
      <family val="2"/>
    </font>
    <font>
      <b/>
      <sz val="14"/>
      <color theme="1" tint="0.249977111117893"/>
      <name val="Arial"/>
      <family val="2"/>
    </font>
    <font>
      <sz val="10"/>
      <color rgb="FF000000"/>
      <name val="Tahoma"/>
      <family val="2"/>
    </font>
    <font>
      <b/>
      <sz val="13"/>
      <color rgb="FF000000"/>
      <name val="Arial"/>
      <family val="2"/>
    </font>
  </fonts>
  <fills count="53">
    <fill>
      <patternFill patternType="none"/>
    </fill>
    <fill>
      <patternFill patternType="gray125"/>
    </fill>
    <fill>
      <patternFill patternType="solid">
        <fgColor rgb="FF9BBB59"/>
        <bgColor rgb="FF8AAC46"/>
      </patternFill>
    </fill>
    <fill>
      <patternFill patternType="solid">
        <fgColor rgb="FF00A250"/>
        <bgColor rgb="FF017F00"/>
      </patternFill>
    </fill>
    <fill>
      <patternFill patternType="solid">
        <fgColor rgb="FFFFFFFF"/>
        <bgColor rgb="FFFFFFCC"/>
      </patternFill>
    </fill>
    <fill>
      <patternFill patternType="solid">
        <fgColor rgb="FF604A7B"/>
        <bgColor rgb="FF595959"/>
      </patternFill>
    </fill>
    <fill>
      <patternFill patternType="solid">
        <fgColor rgb="FFFFFFCC"/>
        <bgColor rgb="FFEBF1DE"/>
      </patternFill>
    </fill>
    <fill>
      <patternFill patternType="solid">
        <fgColor rgb="FFE5DFEC"/>
        <bgColor rgb="FFE6E0EC"/>
      </patternFill>
    </fill>
    <fill>
      <patternFill patternType="solid">
        <fgColor rgb="FFC6D9F1"/>
        <bgColor rgb="FFB7DEE8"/>
      </patternFill>
    </fill>
    <fill>
      <patternFill patternType="solid">
        <fgColor rgb="FFA6A6A6"/>
        <bgColor rgb="FFB3A2C7"/>
      </patternFill>
    </fill>
    <fill>
      <patternFill patternType="solid">
        <fgColor rgb="FFE6E0EC"/>
        <bgColor rgb="FFE5DFEC"/>
      </patternFill>
    </fill>
    <fill>
      <patternFill patternType="solid">
        <fgColor rgb="FF0070C0"/>
        <bgColor rgb="FF005AA7"/>
      </patternFill>
    </fill>
    <fill>
      <patternFill patternType="solid">
        <fgColor rgb="FFBFBFBF"/>
        <bgColor rgb="FFC4BD97"/>
      </patternFill>
    </fill>
    <fill>
      <patternFill patternType="solid">
        <fgColor rgb="FF964D02"/>
        <bgColor rgb="FF9E3735"/>
      </patternFill>
    </fill>
    <fill>
      <patternFill patternType="solid">
        <fgColor rgb="FFEBF1DE"/>
        <bgColor rgb="FFE6E0EC"/>
      </patternFill>
    </fill>
    <fill>
      <patternFill patternType="solid">
        <fgColor rgb="FFC2FEFF"/>
        <bgColor rgb="FFCCECFF"/>
      </patternFill>
    </fill>
    <fill>
      <patternFill patternType="solid">
        <fgColor rgb="FFC4BD97"/>
        <bgColor rgb="FFBFBFBF"/>
      </patternFill>
    </fill>
    <fill>
      <patternFill patternType="mediumGray">
        <fgColor rgb="FFD9E0D4"/>
        <bgColor rgb="FFD9D9D9"/>
      </patternFill>
    </fill>
    <fill>
      <patternFill patternType="solid">
        <fgColor rgb="FFC3D69B"/>
        <bgColor rgb="FFC4BD97"/>
      </patternFill>
    </fill>
    <fill>
      <patternFill patternType="darkGray">
        <fgColor rgb="FF347D94"/>
        <bgColor rgb="FF1889BF"/>
      </patternFill>
    </fill>
    <fill>
      <patternFill patternType="solid">
        <fgColor rgb="FFBB3300"/>
        <bgColor rgb="FF9E3735"/>
      </patternFill>
    </fill>
    <fill>
      <patternFill patternType="solid">
        <fgColor rgb="FFEA5401"/>
        <bgColor rgb="FFFF3300"/>
      </patternFill>
    </fill>
    <fill>
      <patternFill patternType="solid">
        <fgColor rgb="FF005AA7"/>
        <bgColor rgb="FF0070C0"/>
      </patternFill>
    </fill>
    <fill>
      <patternFill patternType="solid">
        <fgColor rgb="FF8EB4E3"/>
        <bgColor rgb="FFB3A2C7"/>
      </patternFill>
    </fill>
    <fill>
      <patternFill patternType="solid">
        <fgColor rgb="FF376092"/>
        <bgColor rgb="FF21518B"/>
      </patternFill>
    </fill>
    <fill>
      <patternFill patternType="solid">
        <fgColor rgb="FF7E93E9"/>
        <bgColor rgb="FF6A93C6"/>
      </patternFill>
    </fill>
    <fill>
      <patternFill patternType="solid">
        <fgColor rgb="FFB7DEE8"/>
        <bgColor rgb="FFC6D9F1"/>
      </patternFill>
    </fill>
    <fill>
      <patternFill patternType="solid">
        <fgColor rgb="FFBCE90B"/>
        <bgColor rgb="FFFFFF00"/>
      </patternFill>
    </fill>
    <fill>
      <patternFill patternType="solid">
        <fgColor rgb="FFB3A2C7"/>
        <bgColor rgb="FFA6A6A6"/>
      </patternFill>
    </fill>
    <fill>
      <patternFill patternType="solid">
        <fgColor rgb="FF4F6228"/>
        <bgColor rgb="FF595959"/>
      </patternFill>
    </fill>
    <fill>
      <patternFill patternType="solid">
        <fgColor rgb="FFFF3300"/>
        <bgColor rgb="FFEA5401"/>
      </patternFill>
    </fill>
    <fill>
      <patternFill patternType="solid">
        <fgColor rgb="FFFAC08F"/>
        <bgColor rgb="FFFFCD66"/>
      </patternFill>
    </fill>
    <fill>
      <patternFill patternType="solid">
        <fgColor rgb="FF8AAC46"/>
        <bgColor rgb="FF9BBB59"/>
      </patternFill>
    </fill>
    <fill>
      <patternFill patternType="solid">
        <fgColor rgb="FFEA0000"/>
        <bgColor rgb="FFFF3300"/>
      </patternFill>
    </fill>
    <fill>
      <patternFill patternType="mediumGray">
        <fgColor rgb="FFFD8602"/>
        <bgColor rgb="FFEA5401"/>
      </patternFill>
    </fill>
    <fill>
      <patternFill patternType="solid">
        <fgColor rgb="FFCCECFF"/>
        <bgColor rgb="FFC2FEFF"/>
      </patternFill>
    </fill>
    <fill>
      <patternFill patternType="solid">
        <fgColor rgb="FFFFE781"/>
        <bgColor rgb="FFFFCD66"/>
      </patternFill>
    </fill>
    <fill>
      <patternFill patternType="solid">
        <fgColor rgb="FF9E3735"/>
        <bgColor rgb="FF964D02"/>
      </patternFill>
    </fill>
    <fill>
      <patternFill patternType="solid">
        <fgColor rgb="FFFD8602"/>
        <bgColor rgb="FFCD9900"/>
      </patternFill>
    </fill>
    <fill>
      <patternFill patternType="solid">
        <fgColor rgb="FFFE66CC"/>
        <bgColor rgb="FFB3A2C7"/>
      </patternFill>
    </fill>
    <fill>
      <patternFill patternType="solid">
        <fgColor rgb="FFFFCD66"/>
        <bgColor rgb="FFFAC08F"/>
      </patternFill>
    </fill>
    <fill>
      <patternFill patternType="solid">
        <fgColor rgb="FFCD9900"/>
        <bgColor rgb="FFFD8602"/>
      </patternFill>
    </fill>
    <fill>
      <patternFill patternType="solid">
        <fgColor rgb="FF017F00"/>
        <bgColor rgb="FF00A250"/>
      </patternFill>
    </fill>
    <fill>
      <patternFill patternType="solid">
        <fgColor rgb="FF66CCFF"/>
        <bgColor rgb="FF8EB4E3"/>
      </patternFill>
    </fill>
    <fill>
      <patternFill patternType="solid">
        <fgColor rgb="FF00FE99"/>
        <bgColor rgb="FF00A250"/>
      </patternFill>
    </fill>
    <fill>
      <patternFill patternType="solid">
        <fgColor rgb="FF6A93C6"/>
        <bgColor rgb="FF558ED5"/>
      </patternFill>
    </fill>
    <fill>
      <patternFill patternType="solid">
        <fgColor rgb="FF21518B"/>
        <bgColor rgb="FF376092"/>
      </patternFill>
    </fill>
    <fill>
      <patternFill patternType="solid">
        <fgColor rgb="FF558ED5"/>
        <bgColor rgb="FF538AD2"/>
      </patternFill>
    </fill>
    <fill>
      <patternFill patternType="solid">
        <fgColor rgb="FF347D94"/>
        <bgColor rgb="FF376092"/>
      </patternFill>
    </fill>
    <fill>
      <patternFill patternType="solid">
        <fgColor rgb="FF77933C"/>
        <bgColor rgb="FF8AAC46"/>
      </patternFill>
    </fill>
    <fill>
      <patternFill patternType="darkGray">
        <fgColor rgb="FF558ED5"/>
        <bgColor rgb="FF538AD2"/>
      </patternFill>
    </fill>
    <fill>
      <patternFill patternType="solid">
        <fgColor theme="0"/>
        <bgColor indexed="64"/>
      </patternFill>
    </fill>
    <fill>
      <patternFill patternType="solid">
        <fgColor rgb="FFFFFF00"/>
        <bgColor rgb="FFE5DFEC"/>
      </patternFill>
    </fill>
  </fills>
  <borders count="8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dashed">
        <color auto="1"/>
      </bottom>
      <diagonal/>
    </border>
    <border>
      <left style="dashed">
        <color auto="1"/>
      </left>
      <right style="thin">
        <color auto="1"/>
      </right>
      <top/>
      <bottom style="thin">
        <color auto="1"/>
      </bottom>
      <diagonal/>
    </border>
    <border>
      <left style="thin">
        <color auto="1"/>
      </left>
      <right/>
      <top style="dashed">
        <color auto="1"/>
      </top>
      <bottom style="dashed">
        <color auto="1"/>
      </bottom>
      <diagonal/>
    </border>
    <border>
      <left style="dashed">
        <color auto="1"/>
      </left>
      <right style="thin">
        <color auto="1"/>
      </right>
      <top style="thin">
        <color auto="1"/>
      </top>
      <bottom style="thin">
        <color auto="1"/>
      </bottom>
      <diagonal/>
    </border>
    <border>
      <left style="thin">
        <color auto="1"/>
      </left>
      <right/>
      <top style="dashed">
        <color auto="1"/>
      </top>
      <bottom style="thin">
        <color auto="1"/>
      </bottom>
      <diagonal/>
    </border>
    <border>
      <left style="dashed">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thin">
        <color auto="1"/>
      </right>
      <top style="dashed">
        <color auto="1"/>
      </top>
      <bottom style="thin">
        <color auto="1"/>
      </bottom>
      <diagonal/>
    </border>
    <border>
      <left style="thin">
        <color auto="1"/>
      </left>
      <right/>
      <top style="thin">
        <color auto="1"/>
      </top>
      <bottom style="thin">
        <color auto="1"/>
      </bottom>
      <diagonal/>
    </border>
    <border>
      <left style="thin">
        <color auto="1"/>
      </left>
      <right style="thin">
        <color rgb="FFFFFFFF"/>
      </right>
      <top style="thin">
        <color auto="1"/>
      </top>
      <bottom style="thin">
        <color auto="1"/>
      </bottom>
      <diagonal/>
    </border>
    <border>
      <left style="thin">
        <color rgb="FFFFFFFF"/>
      </left>
      <right/>
      <top style="thin">
        <color auto="1"/>
      </top>
      <bottom style="thin">
        <color auto="1"/>
      </bottom>
      <diagonal/>
    </border>
    <border>
      <left/>
      <right style="thin">
        <color auto="1"/>
      </right>
      <top style="thin">
        <color auto="1"/>
      </top>
      <bottom style="thin">
        <color auto="1"/>
      </bottom>
      <diagonal/>
    </border>
    <border>
      <left style="thin">
        <color auto="1"/>
      </left>
      <right style="dashed">
        <color auto="1"/>
      </right>
      <top/>
      <bottom style="thin">
        <color auto="1"/>
      </bottom>
      <diagonal/>
    </border>
    <border>
      <left style="dashed">
        <color auto="1"/>
      </left>
      <right style="dashed">
        <color auto="1"/>
      </right>
      <top/>
      <bottom style="dashed">
        <color auto="1"/>
      </bottom>
      <diagonal/>
    </border>
    <border>
      <left style="dashed">
        <color auto="1"/>
      </left>
      <right style="thin">
        <color auto="1"/>
      </right>
      <top/>
      <bottom style="dashed">
        <color auto="1"/>
      </bottom>
      <diagonal/>
    </border>
    <border>
      <left style="dashed">
        <color auto="1"/>
      </left>
      <right style="dashed">
        <color auto="1"/>
      </right>
      <top style="dashed">
        <color auto="1"/>
      </top>
      <bottom/>
      <diagonal/>
    </border>
    <border>
      <left style="thin">
        <color auto="1"/>
      </left>
      <right/>
      <top style="thin">
        <color auto="1"/>
      </top>
      <bottom/>
      <diagonal/>
    </border>
    <border>
      <left/>
      <right style="thin">
        <color auto="1"/>
      </right>
      <top/>
      <bottom style="dashed">
        <color auto="1"/>
      </bottom>
      <diagonal/>
    </border>
    <border>
      <left style="thin">
        <color auto="1"/>
      </left>
      <right style="dashed">
        <color auto="1"/>
      </right>
      <top/>
      <bottom/>
      <diagonal/>
    </border>
    <border>
      <left style="thin">
        <color auto="1"/>
      </left>
      <right style="dashed">
        <color auto="1"/>
      </right>
      <top/>
      <bottom style="dashed">
        <color auto="1"/>
      </bottom>
      <diagonal/>
    </border>
    <border>
      <left style="thin">
        <color auto="1"/>
      </left>
      <right style="dashed">
        <color auto="1"/>
      </right>
      <top style="dashed">
        <color auto="1"/>
      </top>
      <bottom style="dashed">
        <color auto="1"/>
      </bottom>
      <diagonal/>
    </border>
    <border>
      <left/>
      <right style="thin">
        <color auto="1"/>
      </right>
      <top style="dashed">
        <color auto="1"/>
      </top>
      <bottom style="dashed">
        <color auto="1"/>
      </bottom>
      <diagonal/>
    </border>
    <border>
      <left style="thin">
        <color rgb="FFFFFFFF"/>
      </left>
      <right style="thin">
        <color rgb="FFFFFFFF"/>
      </right>
      <top style="thin">
        <color auto="1"/>
      </top>
      <bottom style="thin">
        <color auto="1"/>
      </bottom>
      <diagonal/>
    </border>
    <border>
      <left style="thin">
        <color rgb="FFFFFFFF"/>
      </left>
      <right style="thin">
        <color auto="1"/>
      </right>
      <top style="thin">
        <color auto="1"/>
      </top>
      <bottom style="thin">
        <color auto="1"/>
      </bottom>
      <diagonal/>
    </border>
    <border>
      <left/>
      <right style="thin">
        <color auto="1"/>
      </right>
      <top/>
      <bottom style="thin">
        <color auto="1"/>
      </bottom>
      <diagonal/>
    </border>
    <border>
      <left style="dashed">
        <color auto="1"/>
      </left>
      <right style="thin">
        <color auto="1"/>
      </right>
      <top style="thin">
        <color auto="1"/>
      </top>
      <bottom style="dashed">
        <color auto="1"/>
      </bottom>
      <diagonal/>
    </border>
    <border>
      <left style="dashed">
        <color auto="1"/>
      </left>
      <right/>
      <top style="dashed">
        <color auto="1"/>
      </top>
      <bottom style="dashed">
        <color auto="1"/>
      </bottom>
      <diagonal/>
    </border>
    <border>
      <left style="thin">
        <color auto="1"/>
      </left>
      <right style="dashed">
        <color auto="1"/>
      </right>
      <top style="dashed">
        <color auto="1"/>
      </top>
      <bottom/>
      <diagonal/>
    </border>
    <border>
      <left style="dashed">
        <color auto="1"/>
      </left>
      <right style="dashed">
        <color auto="1"/>
      </right>
      <top/>
      <bottom/>
      <diagonal/>
    </border>
    <border>
      <left/>
      <right style="thin">
        <color auto="1"/>
      </right>
      <top style="dashed">
        <color auto="1"/>
      </top>
      <bottom style="thin">
        <color auto="1"/>
      </bottom>
      <diagonal/>
    </border>
    <border>
      <left style="dashed">
        <color auto="1"/>
      </left>
      <right/>
      <top style="dashed">
        <color auto="1"/>
      </top>
      <bottom/>
      <diagonal/>
    </border>
    <border>
      <left style="dashed">
        <color auto="1"/>
      </left>
      <right style="thin">
        <color auto="1"/>
      </right>
      <top style="dashed">
        <color auto="1"/>
      </top>
      <bottom/>
      <diagonal/>
    </border>
    <border>
      <left style="dashed">
        <color auto="1"/>
      </left>
      <right/>
      <top/>
      <bottom style="dashed">
        <color auto="1"/>
      </bottom>
      <diagonal/>
    </border>
    <border>
      <left style="thin">
        <color auto="1"/>
      </left>
      <right/>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dashed">
        <color auto="1"/>
      </right>
      <top style="dotted">
        <color auto="1"/>
      </top>
      <bottom style="dotted">
        <color auto="1"/>
      </bottom>
      <diagonal/>
    </border>
    <border>
      <left/>
      <right style="thin">
        <color auto="1"/>
      </right>
      <top style="dashed">
        <color auto="1"/>
      </top>
      <bottom/>
      <diagonal/>
    </border>
    <border>
      <left style="dotted">
        <color auto="1"/>
      </left>
      <right style="dotted">
        <color auto="1"/>
      </right>
      <top style="dotted">
        <color auto="1"/>
      </top>
      <bottom/>
      <diagonal/>
    </border>
    <border>
      <left style="thin">
        <color auto="1"/>
      </left>
      <right/>
      <top style="dotted">
        <color auto="1"/>
      </top>
      <bottom/>
      <diagonal/>
    </border>
    <border>
      <left/>
      <right style="dotted">
        <color auto="1"/>
      </right>
      <top/>
      <bottom/>
      <diagonal/>
    </border>
    <border>
      <left/>
      <right/>
      <top style="dashed">
        <color auto="1"/>
      </top>
      <bottom style="dashed">
        <color auto="1"/>
      </bottom>
      <diagonal/>
    </border>
    <border>
      <left style="thin">
        <color auto="1"/>
      </left>
      <right style="dotted">
        <color auto="1"/>
      </right>
      <top style="dotted">
        <color auto="1"/>
      </top>
      <bottom/>
      <diagonal/>
    </border>
    <border>
      <left/>
      <right style="thin">
        <color auto="1"/>
      </right>
      <top style="dotted">
        <color auto="1"/>
      </top>
      <bottom style="thin">
        <color auto="1"/>
      </bottom>
      <diagonal/>
    </border>
    <border>
      <left/>
      <right style="thin">
        <color auto="1"/>
      </right>
      <top style="thin">
        <color auto="1"/>
      </top>
      <bottom/>
      <diagonal/>
    </border>
    <border>
      <left style="thin">
        <color auto="1"/>
      </left>
      <right style="dashed">
        <color auto="1"/>
      </right>
      <top style="thin">
        <color auto="1"/>
      </top>
      <bottom/>
      <diagonal/>
    </border>
    <border>
      <left style="dashed">
        <color auto="1"/>
      </left>
      <right style="dashed">
        <color auto="1"/>
      </right>
      <top style="thin">
        <color auto="1"/>
      </top>
      <bottom/>
      <diagonal/>
    </border>
    <border>
      <left style="dashed">
        <color auto="1"/>
      </left>
      <right/>
      <top/>
      <bottom/>
      <diagonal/>
    </border>
    <border>
      <left/>
      <right style="thin">
        <color auto="1"/>
      </right>
      <top style="thin">
        <color auto="1"/>
      </top>
      <bottom style="dashed">
        <color auto="1"/>
      </bottom>
      <diagonal/>
    </border>
    <border>
      <left/>
      <right/>
      <top style="thin">
        <color auto="1"/>
      </top>
      <bottom style="thin">
        <color auto="1"/>
      </bottom>
      <diagonal/>
    </border>
    <border>
      <left style="dashed">
        <color auto="1"/>
      </left>
      <right style="thin">
        <color auto="1"/>
      </right>
      <top style="thin">
        <color auto="1"/>
      </top>
      <bottom/>
      <diagonal/>
    </border>
    <border>
      <left style="thin">
        <color auto="1"/>
      </left>
      <right/>
      <top style="dashed">
        <color auto="1"/>
      </top>
      <bottom/>
      <diagonal/>
    </border>
    <border>
      <left/>
      <right style="dashed">
        <color auto="1"/>
      </right>
      <top/>
      <bottom style="dashed">
        <color auto="1"/>
      </bottom>
      <diagonal/>
    </border>
    <border>
      <left style="thin">
        <color auto="1"/>
      </left>
      <right/>
      <top/>
      <bottom style="dashed">
        <color auto="1"/>
      </bottom>
      <diagonal/>
    </border>
    <border>
      <left/>
      <right style="dashed">
        <color auto="1"/>
      </right>
      <top style="dashed">
        <color auto="1"/>
      </top>
      <bottom style="dashed">
        <color auto="1"/>
      </bottom>
      <diagonal/>
    </border>
    <border>
      <left/>
      <right/>
      <top style="thin">
        <color auto="1"/>
      </top>
      <bottom/>
      <diagonal/>
    </border>
    <border>
      <left/>
      <right/>
      <top/>
      <bottom style="thin">
        <color auto="1"/>
      </bottom>
      <diagonal/>
    </border>
    <border>
      <left style="thin">
        <color auto="1"/>
      </left>
      <right style="thin">
        <color auto="1"/>
      </right>
      <top/>
      <bottom style="dashed">
        <color auto="1"/>
      </bottom>
      <diagonal/>
    </border>
    <border>
      <left style="thin">
        <color auto="1"/>
      </left>
      <right style="thin">
        <color auto="1"/>
      </right>
      <top style="dashed">
        <color auto="1"/>
      </top>
      <bottom style="dashed">
        <color auto="1"/>
      </bottom>
      <diagonal/>
    </border>
    <border>
      <left style="thin">
        <color auto="1"/>
      </left>
      <right style="dashed">
        <color auto="1"/>
      </right>
      <top style="thin">
        <color auto="1"/>
      </top>
      <bottom style="thin">
        <color auto="1"/>
      </bottom>
      <diagonal/>
    </border>
    <border>
      <left style="thin">
        <color auto="1"/>
      </left>
      <right style="dashed">
        <color auto="1"/>
      </right>
      <top style="thin">
        <color auto="1"/>
      </top>
      <bottom style="dashed">
        <color auto="1"/>
      </bottom>
      <diagonal/>
    </border>
    <border>
      <left/>
      <right style="dashed">
        <color auto="1"/>
      </right>
      <top style="thin">
        <color auto="1"/>
      </top>
      <bottom style="dashed">
        <color auto="1"/>
      </bottom>
      <diagonal/>
    </border>
    <border>
      <left style="thin">
        <color auto="1"/>
      </left>
      <right style="thin">
        <color auto="1"/>
      </right>
      <top style="dashed">
        <color auto="1"/>
      </top>
      <bottom style="thin">
        <color auto="1"/>
      </bottom>
      <diagonal/>
    </border>
    <border>
      <left/>
      <right style="dashed">
        <color auto="1"/>
      </right>
      <top style="dashed">
        <color auto="1"/>
      </top>
      <bottom style="thin">
        <color auto="1"/>
      </bottom>
      <diagonal/>
    </border>
    <border>
      <left/>
      <right style="dashed">
        <color auto="1"/>
      </right>
      <top style="dashed">
        <color auto="1"/>
      </top>
      <bottom/>
      <diagonal/>
    </border>
    <border>
      <left style="dashed">
        <color auto="1"/>
      </left>
      <right/>
      <top style="dashed">
        <color auto="1"/>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left style="dashed">
        <color auto="1"/>
      </left>
      <right style="dashed">
        <color auto="1"/>
      </right>
      <top style="thin">
        <color auto="1"/>
      </top>
      <bottom style="thin">
        <color auto="1"/>
      </bottom>
      <diagonal/>
    </border>
    <border>
      <left/>
      <right style="dashed">
        <color auto="1"/>
      </right>
      <top/>
      <bottom/>
      <diagonal/>
    </border>
    <border>
      <left style="dashed">
        <color auto="1"/>
      </left>
      <right style="thin">
        <color auto="1"/>
      </right>
      <top/>
      <bottom/>
      <diagonal/>
    </border>
    <border>
      <left style="thin">
        <color auto="1"/>
      </left>
      <right style="thin">
        <color auto="1"/>
      </right>
      <top style="thin">
        <color auto="1"/>
      </top>
      <bottom style="dashed">
        <color auto="1"/>
      </bottom>
      <diagonal/>
    </border>
    <border>
      <left style="dashed">
        <color auto="1"/>
      </left>
      <right/>
      <top/>
      <bottom style="thin">
        <color auto="1"/>
      </bottom>
      <diagonal/>
    </border>
    <border>
      <left/>
      <right/>
      <top style="dashed">
        <color auto="1"/>
      </top>
      <bottom/>
      <diagonal/>
    </border>
    <border>
      <left style="thin">
        <color auto="1"/>
      </left>
      <right style="thin">
        <color auto="1"/>
      </right>
      <top style="dashed">
        <color auto="1"/>
      </top>
      <bottom/>
      <diagonal/>
    </border>
    <border>
      <left style="dashed">
        <color auto="1"/>
      </left>
      <right style="dashed">
        <color auto="1"/>
      </right>
      <top style="dashed">
        <color auto="1"/>
      </top>
      <bottom style="thin">
        <color auto="1"/>
      </bottom>
      <diagonal/>
    </border>
    <border>
      <left/>
      <right/>
      <top/>
      <bottom style="dashed">
        <color auto="1"/>
      </bottom>
      <diagonal/>
    </border>
    <border>
      <left style="dashed">
        <color auto="1"/>
      </left>
      <right/>
      <top style="thin">
        <color auto="1"/>
      </top>
      <bottom/>
      <diagonal/>
    </border>
    <border>
      <left/>
      <right/>
      <top style="dashed">
        <color auto="1"/>
      </top>
      <bottom style="thin">
        <color auto="1"/>
      </bottom>
      <diagonal/>
    </border>
    <border>
      <left style="dashed">
        <color auto="1"/>
      </left>
      <right/>
      <top style="thin">
        <color auto="1"/>
      </top>
      <bottom style="dashed">
        <color auto="1"/>
      </bottom>
      <diagonal/>
    </border>
    <border>
      <left/>
      <right/>
      <top style="thin">
        <color auto="1"/>
      </top>
      <bottom style="dashed">
        <color auto="1"/>
      </bottom>
      <diagonal/>
    </border>
  </borders>
  <cellStyleXfs count="14">
    <xf numFmtId="0" fontId="0" fillId="0" borderId="0"/>
    <xf numFmtId="164" fontId="77" fillId="0" borderId="0" applyBorder="0" applyProtection="0"/>
    <xf numFmtId="166" fontId="77" fillId="0" borderId="0" applyBorder="0" applyProtection="0"/>
    <xf numFmtId="0" fontId="12" fillId="0" borderId="0" applyBorder="0" applyProtection="0"/>
    <xf numFmtId="164" fontId="77" fillId="0" borderId="0" applyBorder="0" applyProtection="0"/>
    <xf numFmtId="165" fontId="77" fillId="0" borderId="0" applyBorder="0" applyProtection="0"/>
    <xf numFmtId="165" fontId="77" fillId="0" borderId="0" applyBorder="0" applyProtection="0"/>
    <xf numFmtId="0" fontId="1" fillId="0" borderId="0" applyBorder="0" applyProtection="0"/>
    <xf numFmtId="0" fontId="77" fillId="0" borderId="0"/>
    <xf numFmtId="0" fontId="2" fillId="0" borderId="0"/>
    <xf numFmtId="0" fontId="3" fillId="0" borderId="0"/>
    <xf numFmtId="0" fontId="3" fillId="0" borderId="0"/>
    <xf numFmtId="166" fontId="77" fillId="0" borderId="0" applyBorder="0" applyProtection="0"/>
    <xf numFmtId="0" fontId="4" fillId="2" borderId="0" applyBorder="0" applyProtection="0"/>
  </cellStyleXfs>
  <cellXfs count="603">
    <xf numFmtId="0" fontId="0" fillId="0" borderId="0" xfId="0"/>
    <xf numFmtId="0" fontId="4" fillId="2" borderId="0" xfId="13" applyBorder="1" applyProtection="1"/>
    <xf numFmtId="0" fontId="3" fillId="0" borderId="0" xfId="10"/>
    <xf numFmtId="0" fontId="6" fillId="0" borderId="0" xfId="8" applyFont="1"/>
    <xf numFmtId="0" fontId="4" fillId="2" borderId="0" xfId="13" applyBorder="1" applyAlignment="1" applyProtection="1">
      <alignment horizontal="left" vertical="center" wrapText="1" indent="1"/>
    </xf>
    <xf numFmtId="0" fontId="8" fillId="0" borderId="0" xfId="9" applyFont="1"/>
    <xf numFmtId="0" fontId="4" fillId="2" borderId="0" xfId="13" applyBorder="1" applyAlignment="1" applyProtection="1">
      <alignment horizontal="center" vertical="center" wrapText="1"/>
    </xf>
    <xf numFmtId="0" fontId="4" fillId="2" borderId="0" xfId="13" applyBorder="1" applyAlignment="1" applyProtection="1">
      <alignment horizontal="left" vertical="center" wrapText="1"/>
    </xf>
    <xf numFmtId="0" fontId="17" fillId="6" borderId="5" xfId="10" applyFont="1" applyFill="1" applyBorder="1" applyAlignment="1">
      <alignment horizontal="left" vertical="center" indent="1"/>
    </xf>
    <xf numFmtId="0" fontId="19" fillId="6" borderId="0" xfId="10" applyFont="1" applyFill="1" applyAlignment="1">
      <alignment horizontal="left" vertical="center" indent="1"/>
    </xf>
    <xf numFmtId="0" fontId="19" fillId="6" borderId="6" xfId="10" applyFont="1" applyFill="1" applyBorder="1" applyAlignment="1">
      <alignment horizontal="left" vertical="center" indent="1"/>
    </xf>
    <xf numFmtId="0" fontId="3" fillId="0" borderId="0" xfId="0" applyFont="1"/>
    <xf numFmtId="0" fontId="14" fillId="4" borderId="7" xfId="0" applyFont="1" applyFill="1" applyBorder="1" applyAlignment="1">
      <alignment horizontal="right" vertical="center" indent="1"/>
    </xf>
    <xf numFmtId="0" fontId="14" fillId="4" borderId="9" xfId="0" applyFont="1" applyFill="1" applyBorder="1" applyAlignment="1">
      <alignment horizontal="right" vertical="center" indent="1"/>
    </xf>
    <xf numFmtId="0" fontId="14" fillId="4" borderId="11" xfId="0" applyFont="1" applyFill="1" applyBorder="1" applyAlignment="1">
      <alignment horizontal="right" vertical="center" indent="1"/>
    </xf>
    <xf numFmtId="0" fontId="14" fillId="4" borderId="9" xfId="0" applyFont="1" applyFill="1" applyBorder="1" applyAlignment="1">
      <alignment horizontal="left" vertical="center"/>
    </xf>
    <xf numFmtId="167" fontId="22" fillId="6" borderId="12" xfId="0" applyNumberFormat="1" applyFont="1" applyFill="1" applyBorder="1" applyAlignment="1" applyProtection="1">
      <alignment horizontal="right" vertical="center" indent="1"/>
      <protection locked="0"/>
    </xf>
    <xf numFmtId="3" fontId="22" fillId="6" borderId="12" xfId="0" applyNumberFormat="1" applyFont="1" applyFill="1" applyBorder="1" applyAlignment="1" applyProtection="1">
      <alignment horizontal="right" vertical="center" indent="1"/>
      <protection locked="0"/>
    </xf>
    <xf numFmtId="166" fontId="8" fillId="10" borderId="13" xfId="0" applyNumberFormat="1" applyFont="1" applyFill="1" applyBorder="1" applyAlignment="1">
      <alignment horizontal="center" vertical="center"/>
    </xf>
    <xf numFmtId="0" fontId="14" fillId="4" borderId="14" xfId="0" applyFont="1" applyFill="1" applyBorder="1" applyAlignment="1">
      <alignment horizontal="left" vertical="center" wrapText="1"/>
    </xf>
    <xf numFmtId="0" fontId="10" fillId="4" borderId="16" xfId="10" applyFont="1" applyFill="1" applyBorder="1" applyAlignment="1">
      <alignment horizontal="left" vertical="center" wrapText="1" indent="1"/>
    </xf>
    <xf numFmtId="0" fontId="14" fillId="4" borderId="16" xfId="10" applyFont="1" applyFill="1" applyBorder="1" applyAlignment="1">
      <alignment horizontal="left" vertical="center" wrapText="1"/>
    </xf>
    <xf numFmtId="0" fontId="17" fillId="0" borderId="0" xfId="9" applyFont="1"/>
    <xf numFmtId="0" fontId="17" fillId="0" borderId="0" xfId="9" applyFont="1" applyAlignment="1">
      <alignment vertical="center"/>
    </xf>
    <xf numFmtId="0" fontId="4" fillId="2" borderId="0" xfId="13" applyBorder="1" applyAlignment="1" applyProtection="1">
      <alignment vertical="center"/>
    </xf>
    <xf numFmtId="0" fontId="24" fillId="11" borderId="18" xfId="8" applyFont="1" applyFill="1" applyBorder="1" applyAlignment="1">
      <alignment horizontal="center" vertical="center" wrapText="1"/>
    </xf>
    <xf numFmtId="166" fontId="22" fillId="10" borderId="19" xfId="8" applyNumberFormat="1" applyFont="1" applyFill="1" applyBorder="1" applyAlignment="1">
      <alignment horizontal="center" vertical="center"/>
    </xf>
    <xf numFmtId="0" fontId="17" fillId="8" borderId="19" xfId="9" applyFont="1" applyFill="1" applyBorder="1" applyAlignment="1">
      <alignment horizontal="center" vertical="top"/>
    </xf>
    <xf numFmtId="0" fontId="4" fillId="12" borderId="0" xfId="13" applyFill="1" applyBorder="1" applyProtection="1"/>
    <xf numFmtId="0" fontId="14" fillId="4" borderId="23" xfId="0" applyFont="1" applyFill="1" applyBorder="1" applyAlignment="1">
      <alignment horizontal="center" vertical="center" wrapText="1"/>
    </xf>
    <xf numFmtId="0" fontId="14" fillId="6" borderId="12" xfId="0" applyFont="1" applyFill="1" applyBorder="1" applyAlignment="1">
      <alignment horizontal="center" vertical="center"/>
    </xf>
    <xf numFmtId="0" fontId="17" fillId="8" borderId="25" xfId="9" applyFont="1" applyFill="1" applyBorder="1" applyAlignment="1">
      <alignment horizontal="center" vertical="top"/>
    </xf>
    <xf numFmtId="166" fontId="4" fillId="12" borderId="0" xfId="13" applyNumberFormat="1" applyFill="1" applyBorder="1" applyProtection="1"/>
    <xf numFmtId="166" fontId="4" fillId="2" borderId="0" xfId="13" applyNumberFormat="1" applyBorder="1" applyProtection="1"/>
    <xf numFmtId="0" fontId="17" fillId="8" borderId="13" xfId="9" applyFont="1" applyFill="1" applyBorder="1" applyAlignment="1">
      <alignment horizontal="center" vertical="top"/>
    </xf>
    <xf numFmtId="0" fontId="4" fillId="2" borderId="5" xfId="13" applyBorder="1" applyProtection="1"/>
    <xf numFmtId="0" fontId="4" fillId="2" borderId="5" xfId="13" applyBorder="1" applyAlignment="1" applyProtection="1">
      <alignment horizontal="left" vertical="center"/>
    </xf>
    <xf numFmtId="168" fontId="4" fillId="12" borderId="0" xfId="13" applyNumberFormat="1" applyFill="1" applyBorder="1" applyProtection="1"/>
    <xf numFmtId="166" fontId="22" fillId="10" borderId="1" xfId="0" applyNumberFormat="1" applyFont="1" applyFill="1" applyBorder="1" applyAlignment="1">
      <alignment horizontal="center" vertical="center"/>
    </xf>
    <xf numFmtId="0" fontId="17" fillId="8" borderId="29" xfId="9" applyFont="1" applyFill="1" applyBorder="1" applyAlignment="1">
      <alignment horizontal="center" vertical="top"/>
    </xf>
    <xf numFmtId="0" fontId="4" fillId="2" borderId="0" xfId="13" applyBorder="1" applyAlignment="1" applyProtection="1">
      <alignment horizontal="center" vertical="center"/>
    </xf>
    <xf numFmtId="0" fontId="18" fillId="0" borderId="0" xfId="9" applyFont="1" applyAlignment="1">
      <alignment horizontal="center" vertical="center"/>
    </xf>
    <xf numFmtId="0" fontId="24" fillId="13" borderId="30" xfId="9" applyFont="1" applyFill="1" applyBorder="1" applyAlignment="1">
      <alignment horizontal="center" vertical="center" wrapText="1"/>
    </xf>
    <xf numFmtId="166" fontId="22" fillId="10" borderId="31" xfId="9" applyNumberFormat="1" applyFont="1" applyFill="1" applyBorder="1" applyAlignment="1">
      <alignment horizontal="center" vertical="center"/>
    </xf>
    <xf numFmtId="0" fontId="17" fillId="8" borderId="19" xfId="9" applyFont="1" applyFill="1" applyBorder="1" applyAlignment="1">
      <alignment horizontal="center" vertical="center"/>
    </xf>
    <xf numFmtId="0" fontId="28" fillId="0" borderId="0" xfId="9" applyFont="1" applyAlignment="1">
      <alignment horizontal="center" vertical="center"/>
    </xf>
    <xf numFmtId="0" fontId="29" fillId="8" borderId="32" xfId="9" applyFont="1" applyFill="1" applyBorder="1" applyAlignment="1">
      <alignment horizontal="center" vertical="center"/>
    </xf>
    <xf numFmtId="0" fontId="29" fillId="0" borderId="0" xfId="9" applyFont="1"/>
    <xf numFmtId="0" fontId="4" fillId="2" borderId="0" xfId="13" applyBorder="1" applyAlignment="1" applyProtection="1">
      <alignment horizontal="center"/>
    </xf>
    <xf numFmtId="0" fontId="17" fillId="8" borderId="33" xfId="9" applyFont="1" applyFill="1" applyBorder="1" applyAlignment="1">
      <alignment horizontal="center" vertical="center"/>
    </xf>
    <xf numFmtId="0" fontId="14" fillId="6" borderId="28" xfId="0" applyFont="1" applyFill="1" applyBorder="1" applyAlignment="1" applyProtection="1">
      <alignment horizontal="center" vertical="center"/>
      <protection locked="0"/>
    </xf>
    <xf numFmtId="0" fontId="17" fillId="8" borderId="13" xfId="9" applyFont="1" applyFill="1" applyBorder="1" applyAlignment="1">
      <alignment horizontal="center" vertical="center"/>
    </xf>
    <xf numFmtId="0" fontId="14" fillId="4" borderId="35" xfId="0" applyFont="1" applyFill="1" applyBorder="1" applyAlignment="1" applyProtection="1">
      <alignment horizontal="center" vertical="center"/>
      <protection locked="0"/>
    </xf>
    <xf numFmtId="166" fontId="22" fillId="6" borderId="12" xfId="9" applyNumberFormat="1" applyFont="1" applyFill="1" applyBorder="1" applyAlignment="1" applyProtection="1">
      <alignment horizontal="right" vertical="center" indent="1"/>
      <protection locked="0"/>
    </xf>
    <xf numFmtId="0" fontId="14" fillId="4" borderId="26" xfId="0" applyFont="1" applyFill="1" applyBorder="1" applyAlignment="1" applyProtection="1">
      <alignment horizontal="center" vertical="center"/>
      <protection locked="0"/>
    </xf>
    <xf numFmtId="0" fontId="17" fillId="4" borderId="27" xfId="0" applyFont="1" applyFill="1" applyBorder="1" applyAlignment="1">
      <alignment horizontal="center"/>
    </xf>
    <xf numFmtId="0" fontId="14" fillId="6" borderId="35" xfId="0" applyFont="1" applyFill="1" applyBorder="1" applyAlignment="1" applyProtection="1">
      <alignment horizontal="center" vertical="center"/>
      <protection locked="0"/>
    </xf>
    <xf numFmtId="166" fontId="32" fillId="10" borderId="1" xfId="0" applyNumberFormat="1" applyFont="1" applyFill="1" applyBorder="1" applyAlignment="1">
      <alignment horizontal="center" vertical="center"/>
    </xf>
    <xf numFmtId="0" fontId="17" fillId="0" borderId="0" xfId="9" applyFont="1" applyAlignment="1">
      <alignment horizontal="center" vertical="center"/>
    </xf>
    <xf numFmtId="0" fontId="35" fillId="15" borderId="30" xfId="9" applyFont="1" applyFill="1" applyBorder="1" applyAlignment="1">
      <alignment horizontal="center" vertical="center" wrapText="1"/>
    </xf>
    <xf numFmtId="0" fontId="17" fillId="8" borderId="32" xfId="9" applyFont="1" applyFill="1" applyBorder="1" applyAlignment="1">
      <alignment horizontal="center" vertical="center"/>
    </xf>
    <xf numFmtId="0" fontId="8" fillId="0" borderId="0" xfId="9" applyFont="1" applyAlignment="1">
      <alignment horizontal="center" vertical="center"/>
    </xf>
    <xf numFmtId="0" fontId="8" fillId="6" borderId="28" xfId="0" applyFont="1" applyFill="1" applyBorder="1" applyAlignment="1" applyProtection="1">
      <alignment horizontal="center" vertical="center"/>
      <protection locked="0"/>
    </xf>
    <xf numFmtId="0" fontId="17" fillId="8" borderId="39" xfId="9" applyFont="1" applyFill="1" applyBorder="1" applyAlignment="1">
      <alignment horizontal="center" vertical="center"/>
    </xf>
    <xf numFmtId="166" fontId="22" fillId="6" borderId="40" xfId="9" applyNumberFormat="1" applyFont="1" applyFill="1" applyBorder="1" applyAlignment="1" applyProtection="1">
      <alignment horizontal="right" vertical="center" indent="1"/>
      <protection locked="0"/>
    </xf>
    <xf numFmtId="0" fontId="3" fillId="0" borderId="0" xfId="10" applyAlignment="1">
      <alignment horizontal="center" vertical="center"/>
    </xf>
    <xf numFmtId="0" fontId="18" fillId="0" borderId="0" xfId="10" applyFont="1" applyAlignment="1">
      <alignment horizontal="center" vertical="center"/>
    </xf>
    <xf numFmtId="0" fontId="24" fillId="16" borderId="18" xfId="10" applyFont="1" applyFill="1" applyBorder="1" applyAlignment="1">
      <alignment horizontal="center" vertical="center" wrapText="1"/>
    </xf>
    <xf numFmtId="166" fontId="9" fillId="17" borderId="19" xfId="10" applyNumberFormat="1" applyFont="1" applyFill="1" applyBorder="1" applyAlignment="1">
      <alignment horizontal="center" vertical="center"/>
    </xf>
    <xf numFmtId="0" fontId="18" fillId="0" borderId="0" xfId="11" applyFont="1" applyAlignment="1">
      <alignment horizontal="center" vertical="center"/>
    </xf>
    <xf numFmtId="0" fontId="17" fillId="8" borderId="22" xfId="9" applyFont="1" applyFill="1" applyBorder="1" applyAlignment="1">
      <alignment horizontal="center" vertical="center"/>
    </xf>
    <xf numFmtId="0" fontId="3" fillId="0" borderId="0" xfId="11"/>
    <xf numFmtId="0" fontId="10" fillId="6" borderId="42" xfId="10" applyFont="1" applyFill="1" applyBorder="1" applyAlignment="1">
      <alignment horizontal="center" vertical="center"/>
    </xf>
    <xf numFmtId="0" fontId="10" fillId="6" borderId="42" xfId="11" applyFont="1" applyFill="1" applyBorder="1" applyAlignment="1">
      <alignment horizontal="center" vertical="center"/>
    </xf>
    <xf numFmtId="0" fontId="17" fillId="8" borderId="34" xfId="9" applyFont="1" applyFill="1" applyBorder="1" applyAlignment="1">
      <alignment horizontal="center" vertical="center"/>
    </xf>
    <xf numFmtId="0" fontId="17" fillId="8" borderId="45" xfId="9" applyFont="1" applyFill="1" applyBorder="1" applyAlignment="1">
      <alignment horizontal="center" vertical="center"/>
    </xf>
    <xf numFmtId="0" fontId="17" fillId="8" borderId="29" xfId="9" applyFont="1" applyFill="1" applyBorder="1" applyAlignment="1">
      <alignment horizontal="center" vertical="center"/>
    </xf>
    <xf numFmtId="0" fontId="17" fillId="4" borderId="47" xfId="10" applyFont="1" applyFill="1" applyBorder="1" applyAlignment="1">
      <alignment horizontal="center"/>
    </xf>
    <xf numFmtId="166" fontId="9" fillId="6" borderId="43" xfId="10" applyNumberFormat="1" applyFont="1" applyFill="1" applyBorder="1" applyAlignment="1" applyProtection="1">
      <alignment horizontal="right" vertical="center" indent="1"/>
      <protection locked="0"/>
    </xf>
    <xf numFmtId="0" fontId="17" fillId="0" borderId="0" xfId="10" applyFont="1"/>
    <xf numFmtId="0" fontId="17" fillId="8" borderId="49" xfId="9" applyFont="1" applyFill="1" applyBorder="1" applyAlignment="1">
      <alignment horizontal="center" vertical="center"/>
    </xf>
    <xf numFmtId="0" fontId="10" fillId="6" borderId="50" xfId="10" applyFont="1" applyFill="1" applyBorder="1" applyAlignment="1">
      <alignment horizontal="center" vertical="center"/>
    </xf>
    <xf numFmtId="166" fontId="9" fillId="7" borderId="1" xfId="10" applyNumberFormat="1" applyFont="1" applyFill="1" applyBorder="1" applyAlignment="1">
      <alignment horizontal="center" vertical="center"/>
    </xf>
    <xf numFmtId="0" fontId="23" fillId="0" borderId="0" xfId="10" applyFont="1"/>
    <xf numFmtId="0" fontId="17" fillId="0" borderId="0" xfId="10" applyFont="1" applyAlignment="1">
      <alignment horizontal="center" vertical="center"/>
    </xf>
    <xf numFmtId="0" fontId="45" fillId="0" borderId="6" xfId="11" applyFont="1" applyBorder="1" applyAlignment="1" applyProtection="1">
      <alignment horizontal="left" vertical="center" wrapText="1" indent="1"/>
      <protection locked="0"/>
    </xf>
    <xf numFmtId="0" fontId="46" fillId="4" borderId="53" xfId="9" applyFont="1" applyFill="1" applyBorder="1" applyAlignment="1">
      <alignment horizontal="center" vertical="center" wrapText="1"/>
    </xf>
    <xf numFmtId="0" fontId="46" fillId="4" borderId="54" xfId="9" applyFont="1" applyFill="1" applyBorder="1" applyAlignment="1">
      <alignment horizontal="center" vertical="center" wrapText="1"/>
    </xf>
    <xf numFmtId="0" fontId="17" fillId="8" borderId="55" xfId="9" applyFont="1" applyFill="1" applyBorder="1" applyAlignment="1">
      <alignment horizontal="center" vertical="center"/>
    </xf>
    <xf numFmtId="0" fontId="4" fillId="2" borderId="5" xfId="13" applyBorder="1" applyAlignment="1" applyProtection="1">
      <alignment horizontal="center" vertical="center" wrapText="1"/>
    </xf>
    <xf numFmtId="0" fontId="4" fillId="2" borderId="0" xfId="13" applyBorder="1" applyAlignment="1" applyProtection="1">
      <alignment horizontal="left" vertical="center"/>
    </xf>
    <xf numFmtId="166" fontId="4" fillId="2" borderId="0" xfId="13" applyNumberFormat="1" applyBorder="1" applyAlignment="1" applyProtection="1">
      <alignment horizontal="right" vertical="center" indent="1"/>
    </xf>
    <xf numFmtId="0" fontId="10" fillId="0" borderId="6" xfId="11" applyFont="1" applyBorder="1" applyAlignment="1" applyProtection="1">
      <alignment horizontal="left" vertical="center" wrapText="1" indent="1"/>
      <protection locked="0"/>
    </xf>
    <xf numFmtId="166" fontId="10" fillId="6" borderId="9" xfId="11" applyNumberFormat="1" applyFont="1" applyFill="1" applyBorder="1" applyAlignment="1">
      <alignment horizontal="right" vertical="center" wrapText="1" indent="1"/>
    </xf>
    <xf numFmtId="166" fontId="10" fillId="10" borderId="9" xfId="11" applyNumberFormat="1" applyFont="1" applyFill="1" applyBorder="1" applyAlignment="1">
      <alignment horizontal="right" vertical="center" wrapText="1" indent="1"/>
    </xf>
    <xf numFmtId="166" fontId="4" fillId="2" borderId="5" xfId="13" applyNumberFormat="1" applyBorder="1" applyAlignment="1" applyProtection="1">
      <alignment horizontal="right" vertical="center" wrapText="1" indent="1"/>
    </xf>
    <xf numFmtId="166" fontId="4" fillId="2" borderId="0" xfId="13" applyNumberFormat="1" applyBorder="1" applyAlignment="1" applyProtection="1">
      <alignment horizontal="right" vertical="center" wrapText="1" indent="1"/>
    </xf>
    <xf numFmtId="0" fontId="10" fillId="0" borderId="6" xfId="11" applyFont="1" applyBorder="1" applyAlignment="1">
      <alignment horizontal="left" vertical="center" wrapText="1" indent="1"/>
    </xf>
    <xf numFmtId="166" fontId="10" fillId="10" borderId="7" xfId="11" applyNumberFormat="1" applyFont="1" applyFill="1" applyBorder="1" applyAlignment="1">
      <alignment horizontal="right" vertical="center" wrapText="1" indent="1"/>
    </xf>
    <xf numFmtId="166" fontId="10" fillId="6" borderId="11" xfId="11" applyNumberFormat="1" applyFont="1" applyFill="1" applyBorder="1" applyAlignment="1">
      <alignment horizontal="right" vertical="center" wrapText="1" indent="1"/>
    </xf>
    <xf numFmtId="166" fontId="10" fillId="10" borderId="11" xfId="11" applyNumberFormat="1" applyFont="1" applyFill="1" applyBorder="1" applyAlignment="1">
      <alignment horizontal="right" vertical="center" wrapText="1" indent="1"/>
    </xf>
    <xf numFmtId="0" fontId="10" fillId="0" borderId="6" xfId="11" applyFont="1" applyBorder="1" applyAlignment="1">
      <alignment horizontal="right" vertical="center" indent="1"/>
    </xf>
    <xf numFmtId="0" fontId="10" fillId="4" borderId="57" xfId="11" applyFont="1" applyFill="1" applyBorder="1" applyAlignment="1">
      <alignment horizontal="right" vertical="center" indent="1"/>
    </xf>
    <xf numFmtId="166" fontId="9" fillId="10" borderId="1" xfId="11" applyNumberFormat="1" applyFont="1" applyFill="1" applyBorder="1" applyAlignment="1">
      <alignment horizontal="right" vertical="center" indent="1"/>
    </xf>
    <xf numFmtId="0" fontId="10" fillId="4" borderId="0" xfId="11" applyFont="1" applyFill="1" applyAlignment="1">
      <alignment horizontal="center" vertical="center"/>
    </xf>
    <xf numFmtId="166" fontId="4" fillId="2" borderId="5" xfId="13" applyNumberFormat="1" applyBorder="1" applyAlignment="1" applyProtection="1">
      <alignment horizontal="right" vertical="center" indent="1"/>
    </xf>
    <xf numFmtId="0" fontId="23" fillId="0" borderId="6" xfId="11" applyFont="1" applyBorder="1" applyAlignment="1" applyProtection="1">
      <alignment horizontal="left" vertical="center" wrapText="1"/>
      <protection locked="0"/>
    </xf>
    <xf numFmtId="0" fontId="23" fillId="6" borderId="0" xfId="11" applyFont="1" applyFill="1" applyAlignment="1" applyProtection="1">
      <alignment horizontal="left" vertical="center" wrapText="1"/>
      <protection locked="0"/>
    </xf>
    <xf numFmtId="0" fontId="23" fillId="6" borderId="0" xfId="11" applyFont="1" applyFill="1" applyAlignment="1" applyProtection="1">
      <alignment horizontal="center" vertical="center" wrapText="1"/>
      <protection locked="0"/>
    </xf>
    <xf numFmtId="0" fontId="4" fillId="2" borderId="5" xfId="13" applyBorder="1" applyAlignment="1" applyProtection="1">
      <alignment horizontal="left" vertical="center" wrapText="1"/>
      <protection locked="0"/>
    </xf>
    <xf numFmtId="0" fontId="4" fillId="2" borderId="0" xfId="13" applyBorder="1" applyAlignment="1" applyProtection="1">
      <alignment horizontal="left" vertical="center" wrapText="1"/>
      <protection locked="0"/>
    </xf>
    <xf numFmtId="0" fontId="4" fillId="2" borderId="0" xfId="13" applyBorder="1" applyAlignment="1" applyProtection="1">
      <alignment horizontal="center" vertical="center"/>
      <protection locked="0"/>
    </xf>
    <xf numFmtId="166" fontId="4" fillId="2" borderId="0" xfId="13" applyNumberFormat="1" applyBorder="1" applyAlignment="1" applyProtection="1">
      <alignment horizontal="right" vertical="center" indent="1"/>
      <protection locked="0"/>
    </xf>
    <xf numFmtId="0" fontId="4" fillId="2" borderId="0" xfId="13" applyBorder="1" applyProtection="1">
      <protection locked="0"/>
    </xf>
    <xf numFmtId="0" fontId="17" fillId="4" borderId="19" xfId="10" applyFont="1" applyFill="1" applyBorder="1" applyAlignment="1">
      <alignment horizontal="center" vertical="center"/>
    </xf>
    <xf numFmtId="0" fontId="18" fillId="18" borderId="30" xfId="9" applyFont="1" applyFill="1" applyBorder="1" applyAlignment="1">
      <alignment horizontal="center" vertical="center" wrapText="1"/>
    </xf>
    <xf numFmtId="0" fontId="18" fillId="0" borderId="6" xfId="9" applyFont="1" applyBorder="1" applyAlignment="1">
      <alignment horizontal="center" vertical="center"/>
    </xf>
    <xf numFmtId="0" fontId="29" fillId="4" borderId="26" xfId="0" applyFont="1" applyFill="1" applyBorder="1" applyAlignment="1">
      <alignment horizontal="center"/>
    </xf>
    <xf numFmtId="166" fontId="22" fillId="6" borderId="55" xfId="9" applyNumberFormat="1" applyFont="1" applyFill="1" applyBorder="1" applyAlignment="1" applyProtection="1">
      <alignment horizontal="right" vertical="center" indent="1"/>
      <protection locked="0"/>
    </xf>
    <xf numFmtId="0" fontId="29" fillId="4" borderId="27" xfId="0" applyFont="1" applyFill="1" applyBorder="1" applyAlignment="1">
      <alignment horizontal="center"/>
    </xf>
    <xf numFmtId="0" fontId="17" fillId="2" borderId="0" xfId="9" applyFont="1" applyFill="1"/>
    <xf numFmtId="0" fontId="8" fillId="2" borderId="0" xfId="9" applyFont="1" applyFill="1"/>
    <xf numFmtId="0" fontId="8" fillId="2" borderId="0" xfId="9" applyFont="1" applyFill="1" applyAlignment="1">
      <alignment horizontal="center" vertical="center"/>
    </xf>
    <xf numFmtId="0" fontId="17" fillId="2" borderId="0" xfId="9" applyFont="1" applyFill="1" applyAlignment="1">
      <alignment horizontal="center" vertical="center"/>
    </xf>
    <xf numFmtId="0" fontId="17" fillId="0" borderId="0" xfId="9" applyFont="1" applyAlignment="1">
      <alignment horizontal="center"/>
    </xf>
    <xf numFmtId="0" fontId="24" fillId="19" borderId="30" xfId="9" applyFont="1" applyFill="1" applyBorder="1" applyAlignment="1">
      <alignment horizontal="center" vertical="center" wrapText="1"/>
    </xf>
    <xf numFmtId="0" fontId="17" fillId="4" borderId="35" xfId="0" applyFont="1" applyFill="1" applyBorder="1" applyAlignment="1">
      <alignment horizontal="center"/>
    </xf>
    <xf numFmtId="0" fontId="17" fillId="4" borderId="26" xfId="0" applyFont="1" applyFill="1" applyBorder="1" applyAlignment="1">
      <alignment horizontal="center"/>
    </xf>
    <xf numFmtId="0" fontId="17" fillId="8" borderId="58" xfId="9" applyFont="1" applyFill="1" applyBorder="1" applyAlignment="1">
      <alignment horizontal="center" vertical="center"/>
    </xf>
    <xf numFmtId="0" fontId="17" fillId="4" borderId="59" xfId="9" applyFont="1" applyFill="1" applyBorder="1"/>
    <xf numFmtId="0" fontId="17" fillId="6" borderId="13" xfId="9" applyFont="1" applyFill="1" applyBorder="1" applyAlignment="1">
      <alignment horizontal="center" vertical="center"/>
    </xf>
    <xf numFmtId="0" fontId="17" fillId="4" borderId="5" xfId="9" applyFont="1" applyFill="1" applyBorder="1"/>
    <xf numFmtId="0" fontId="17" fillId="6" borderId="15" xfId="9" applyFont="1" applyFill="1" applyBorder="1" applyAlignment="1">
      <alignment horizontal="center" vertical="center"/>
    </xf>
    <xf numFmtId="0" fontId="17" fillId="4" borderId="61" xfId="9" applyFont="1" applyFill="1" applyBorder="1"/>
    <xf numFmtId="0" fontId="17" fillId="10" borderId="0" xfId="9" applyFont="1" applyFill="1" applyAlignment="1">
      <alignment horizontal="center" vertical="center"/>
    </xf>
    <xf numFmtId="3" fontId="22" fillId="6" borderId="34" xfId="1" applyNumberFormat="1" applyFont="1" applyFill="1" applyBorder="1" applyAlignment="1" applyProtection="1">
      <alignment horizontal="right" vertical="center" indent="1"/>
      <protection locked="0"/>
    </xf>
    <xf numFmtId="166" fontId="22" fillId="10" borderId="38" xfId="9" applyNumberFormat="1" applyFont="1" applyFill="1" applyBorder="1" applyAlignment="1">
      <alignment horizontal="right" vertical="center" indent="1"/>
    </xf>
    <xf numFmtId="0" fontId="24" fillId="20" borderId="30" xfId="9" applyFont="1" applyFill="1" applyBorder="1" applyAlignment="1">
      <alignment horizontal="center" vertical="center" wrapText="1"/>
    </xf>
    <xf numFmtId="0" fontId="24" fillId="21" borderId="30" xfId="9" applyFont="1" applyFill="1" applyBorder="1" applyAlignment="1">
      <alignment horizontal="center" vertical="center" wrapText="1"/>
    </xf>
    <xf numFmtId="0" fontId="18" fillId="17" borderId="30" xfId="9" applyFont="1" applyFill="1" applyBorder="1" applyAlignment="1">
      <alignment horizontal="center" vertical="center" wrapText="1"/>
    </xf>
    <xf numFmtId="0" fontId="17" fillId="8" borderId="19" xfId="9" applyFont="1" applyFill="1" applyBorder="1" applyAlignment="1">
      <alignment horizontal="left" vertical="center"/>
    </xf>
    <xf numFmtId="0" fontId="17" fillId="8" borderId="32" xfId="9" applyFont="1" applyFill="1" applyBorder="1" applyAlignment="1">
      <alignment horizontal="left" vertical="center"/>
    </xf>
    <xf numFmtId="0" fontId="8" fillId="0" borderId="0" xfId="9" applyFont="1" applyAlignment="1">
      <alignment horizontal="center"/>
    </xf>
    <xf numFmtId="0" fontId="17" fillId="8" borderId="33" xfId="9" applyFont="1" applyFill="1" applyBorder="1" applyAlignment="1">
      <alignment horizontal="left" vertical="center"/>
    </xf>
    <xf numFmtId="0" fontId="17" fillId="8" borderId="13" xfId="9" applyFont="1" applyFill="1" applyBorder="1" applyAlignment="1">
      <alignment horizontal="left" vertical="center"/>
    </xf>
    <xf numFmtId="0" fontId="17" fillId="8" borderId="22" xfId="9" applyFont="1" applyFill="1" applyBorder="1" applyAlignment="1">
      <alignment horizontal="left" vertical="center"/>
    </xf>
    <xf numFmtId="0" fontId="24" fillId="22" borderId="30" xfId="9" applyFont="1" applyFill="1" applyBorder="1" applyAlignment="1">
      <alignment horizontal="center" vertical="center" wrapText="1"/>
    </xf>
    <xf numFmtId="3" fontId="22" fillId="6" borderId="12" xfId="9" applyNumberFormat="1" applyFont="1" applyFill="1" applyBorder="1" applyAlignment="1" applyProtection="1">
      <alignment horizontal="right" vertical="center" indent="1"/>
      <protection locked="0"/>
    </xf>
    <xf numFmtId="0" fontId="24" fillId="23" borderId="30" xfId="9" applyFont="1" applyFill="1" applyBorder="1" applyAlignment="1">
      <alignment horizontal="center" vertical="center" wrapText="1"/>
    </xf>
    <xf numFmtId="169" fontId="4" fillId="2" borderId="0" xfId="13" applyNumberFormat="1" applyBorder="1" applyProtection="1"/>
    <xf numFmtId="0" fontId="24" fillId="24" borderId="30" xfId="9" applyFont="1" applyFill="1" applyBorder="1" applyAlignment="1">
      <alignment horizontal="center" vertical="center" wrapText="1"/>
    </xf>
    <xf numFmtId="0" fontId="24" fillId="25" borderId="30" xfId="9" applyFont="1" applyFill="1" applyBorder="1" applyAlignment="1">
      <alignment horizontal="center" vertical="center" wrapText="1"/>
    </xf>
    <xf numFmtId="0" fontId="51" fillId="27" borderId="30" xfId="9" applyFont="1" applyFill="1" applyBorder="1" applyAlignment="1">
      <alignment horizontal="center" vertical="center" wrapText="1"/>
    </xf>
    <xf numFmtId="0" fontId="17" fillId="8" borderId="25" xfId="9" applyFont="1" applyFill="1" applyBorder="1" applyAlignment="1">
      <alignment horizontal="center" vertical="center"/>
    </xf>
    <xf numFmtId="0" fontId="17" fillId="8" borderId="52" xfId="9" applyFont="1" applyFill="1" applyBorder="1" applyAlignment="1">
      <alignment horizontal="center" vertical="center"/>
    </xf>
    <xf numFmtId="166" fontId="8" fillId="6" borderId="21" xfId="0" applyNumberFormat="1" applyFont="1" applyFill="1" applyBorder="1" applyAlignment="1">
      <alignment horizontal="center" vertical="center" wrapText="1"/>
    </xf>
    <xf numFmtId="166" fontId="22" fillId="10" borderId="22" xfId="0" applyNumberFormat="1" applyFont="1" applyFill="1" applyBorder="1" applyAlignment="1">
      <alignment horizontal="right" vertical="center" wrapText="1" indent="1"/>
    </xf>
    <xf numFmtId="166" fontId="22" fillId="6" borderId="13" xfId="0" applyNumberFormat="1" applyFont="1" applyFill="1" applyBorder="1" applyAlignment="1">
      <alignment horizontal="right" vertical="center" wrapText="1" indent="1"/>
    </xf>
    <xf numFmtId="0" fontId="17" fillId="8" borderId="62" xfId="9" applyFont="1" applyFill="1" applyBorder="1" applyAlignment="1">
      <alignment horizontal="center" vertical="center"/>
    </xf>
    <xf numFmtId="0" fontId="53" fillId="0" borderId="0" xfId="9" applyFont="1"/>
    <xf numFmtId="0" fontId="21" fillId="0" borderId="0" xfId="9" applyFont="1"/>
    <xf numFmtId="0" fontId="54" fillId="28" borderId="24" xfId="0" applyFont="1" applyFill="1" applyBorder="1" applyAlignment="1">
      <alignment horizontal="left" vertical="center"/>
    </xf>
    <xf numFmtId="0" fontId="54" fillId="28" borderId="63" xfId="0" applyFont="1" applyFill="1" applyBorder="1" applyAlignment="1">
      <alignment horizontal="left" vertical="center"/>
    </xf>
    <xf numFmtId="0" fontId="54" fillId="28" borderId="52" xfId="0" applyFont="1" applyFill="1" applyBorder="1" applyAlignment="1">
      <alignment horizontal="left" vertical="center"/>
    </xf>
    <xf numFmtId="0" fontId="55" fillId="0" borderId="0" xfId="0" applyFont="1"/>
    <xf numFmtId="0" fontId="21" fillId="4" borderId="5" xfId="9" applyFont="1" applyFill="1" applyBorder="1"/>
    <xf numFmtId="166" fontId="8" fillId="4" borderId="0" xfId="9" applyNumberFormat="1" applyFont="1" applyFill="1" applyAlignment="1">
      <alignment vertical="center"/>
    </xf>
    <xf numFmtId="166" fontId="56" fillId="4" borderId="0" xfId="9" applyNumberFormat="1" applyFont="1" applyFill="1" applyAlignment="1">
      <alignment horizontal="center" vertical="center" wrapText="1"/>
    </xf>
    <xf numFmtId="0" fontId="21" fillId="4" borderId="6" xfId="9" applyFont="1" applyFill="1" applyBorder="1"/>
    <xf numFmtId="0" fontId="57" fillId="4" borderId="5" xfId="9" applyFont="1" applyFill="1" applyBorder="1" applyAlignment="1">
      <alignment horizontal="left" vertical="center" wrapText="1" indent="1"/>
    </xf>
    <xf numFmtId="0" fontId="59" fillId="4" borderId="1" xfId="9" applyFont="1" applyFill="1" applyBorder="1" applyAlignment="1">
      <alignment horizontal="center" vertical="center" wrapText="1"/>
    </xf>
    <xf numFmtId="0" fontId="60" fillId="4" borderId="0" xfId="9" applyFont="1" applyFill="1" applyAlignment="1">
      <alignment horizontal="left" vertical="center" wrapText="1"/>
    </xf>
    <xf numFmtId="0" fontId="22" fillId="4" borderId="5" xfId="9" applyFont="1" applyFill="1" applyBorder="1" applyAlignment="1">
      <alignment horizontal="left" vertical="center" wrapText="1" indent="3"/>
    </xf>
    <xf numFmtId="166" fontId="14" fillId="10" borderId="65" xfId="9" applyNumberFormat="1" applyFont="1" applyFill="1" applyBorder="1" applyAlignment="1">
      <alignment horizontal="center" vertical="center"/>
    </xf>
    <xf numFmtId="170" fontId="8" fillId="4" borderId="0" xfId="9" applyNumberFormat="1" applyFont="1" applyFill="1" applyAlignment="1">
      <alignment horizontal="center" vertical="center"/>
    </xf>
    <xf numFmtId="166" fontId="14" fillId="10" borderId="66" xfId="9" applyNumberFormat="1" applyFont="1" applyFill="1" applyBorder="1" applyAlignment="1">
      <alignment horizontal="center" vertical="center"/>
    </xf>
    <xf numFmtId="0" fontId="22" fillId="4" borderId="5" xfId="9" applyFont="1" applyFill="1" applyBorder="1" applyAlignment="1">
      <alignment horizontal="left" vertical="center" wrapText="1"/>
    </xf>
    <xf numFmtId="0" fontId="21" fillId="4" borderId="6" xfId="9" applyFont="1" applyFill="1" applyBorder="1" applyAlignment="1">
      <alignment vertical="center"/>
    </xf>
    <xf numFmtId="0" fontId="21" fillId="0" borderId="0" xfId="9" applyFont="1" applyAlignment="1">
      <alignment vertical="center"/>
    </xf>
    <xf numFmtId="0" fontId="58" fillId="4" borderId="0" xfId="9" applyFont="1" applyFill="1" applyAlignment="1">
      <alignment horizontal="left" vertical="top" wrapText="1" indent="1"/>
    </xf>
    <xf numFmtId="1" fontId="14" fillId="4" borderId="0" xfId="9" applyNumberFormat="1" applyFont="1" applyFill="1" applyAlignment="1">
      <alignment horizontal="left" vertical="top" wrapText="1" indent="1"/>
    </xf>
    <xf numFmtId="0" fontId="22" fillId="4" borderId="5" xfId="9" applyFont="1" applyFill="1" applyBorder="1" applyAlignment="1">
      <alignment horizontal="left" vertical="center" wrapText="1" indent="1"/>
    </xf>
    <xf numFmtId="166" fontId="22" fillId="10" borderId="1" xfId="9" applyNumberFormat="1" applyFont="1" applyFill="1" applyBorder="1" applyAlignment="1">
      <alignment horizontal="center" vertical="center"/>
    </xf>
    <xf numFmtId="166" fontId="22" fillId="4" borderId="0" xfId="9" applyNumberFormat="1" applyFont="1" applyFill="1" applyAlignment="1">
      <alignment horizontal="center" vertical="center"/>
    </xf>
    <xf numFmtId="0" fontId="66" fillId="4" borderId="6" xfId="3" applyFont="1" applyFill="1" applyBorder="1" applyAlignment="1" applyProtection="1">
      <alignment vertical="top" wrapText="1"/>
    </xf>
    <xf numFmtId="0" fontId="4" fillId="2" borderId="0" xfId="13" applyBorder="1" applyAlignment="1" applyProtection="1">
      <alignment vertical="top" wrapText="1"/>
    </xf>
    <xf numFmtId="0" fontId="8" fillId="4" borderId="41" xfId="9" applyFont="1" applyFill="1" applyBorder="1" applyAlignment="1">
      <alignment horizontal="left" vertical="center" wrapText="1" indent="1"/>
    </xf>
    <xf numFmtId="0" fontId="8" fillId="4" borderId="64" xfId="9" applyFont="1" applyFill="1" applyBorder="1" applyAlignment="1">
      <alignment horizontal="left" vertical="center" wrapText="1" indent="1"/>
    </xf>
    <xf numFmtId="0" fontId="21" fillId="4" borderId="64" xfId="9" applyFont="1" applyFill="1" applyBorder="1"/>
    <xf numFmtId="0" fontId="21" fillId="4" borderId="32" xfId="9" applyFont="1" applyFill="1" applyBorder="1"/>
    <xf numFmtId="0" fontId="4" fillId="2" borderId="0" xfId="13" applyBorder="1" applyAlignment="1" applyProtection="1">
      <alignment vertical="center" wrapText="1"/>
    </xf>
    <xf numFmtId="0" fontId="56" fillId="4" borderId="0" xfId="9" applyFont="1" applyFill="1" applyAlignment="1">
      <alignment horizontal="center"/>
    </xf>
    <xf numFmtId="0" fontId="56" fillId="4" borderId="0" xfId="9" applyFont="1" applyFill="1"/>
    <xf numFmtId="0" fontId="69" fillId="4" borderId="6" xfId="9" applyFont="1" applyFill="1" applyBorder="1" applyAlignment="1">
      <alignment horizontal="center"/>
    </xf>
    <xf numFmtId="0" fontId="55" fillId="4" borderId="5" xfId="0" applyFont="1" applyFill="1" applyBorder="1"/>
    <xf numFmtId="0" fontId="8" fillId="4" borderId="10" xfId="0" applyFont="1" applyFill="1" applyBorder="1" applyAlignment="1">
      <alignment horizontal="center" vertical="center" wrapText="1"/>
    </xf>
    <xf numFmtId="0" fontId="8" fillId="4" borderId="6" xfId="9" applyFont="1" applyFill="1" applyBorder="1" applyAlignment="1">
      <alignment horizontal="left" vertical="top" wrapText="1" indent="1"/>
    </xf>
    <xf numFmtId="0" fontId="4" fillId="2" borderId="0" xfId="13" applyBorder="1" applyAlignment="1" applyProtection="1">
      <alignment horizontal="left" vertical="top" wrapText="1" indent="1"/>
    </xf>
    <xf numFmtId="166" fontId="14" fillId="7" borderId="33" xfId="0" applyNumberFormat="1" applyFont="1" applyFill="1" applyBorder="1" applyAlignment="1">
      <alignment horizontal="center" vertical="center"/>
    </xf>
    <xf numFmtId="0" fontId="29" fillId="4" borderId="69" xfId="10" applyFont="1" applyFill="1" applyBorder="1" applyAlignment="1">
      <alignment vertical="center" wrapText="1"/>
    </xf>
    <xf numFmtId="166" fontId="14" fillId="7" borderId="13" xfId="0" applyNumberFormat="1" applyFont="1" applyFill="1" applyBorder="1" applyAlignment="1">
      <alignment horizontal="center" vertical="center"/>
    </xf>
    <xf numFmtId="0" fontId="29" fillId="4" borderId="62" xfId="10" applyFont="1" applyFill="1" applyBorder="1" applyAlignment="1">
      <alignment vertical="center" wrapText="1"/>
    </xf>
    <xf numFmtId="166" fontId="14" fillId="4" borderId="0" xfId="0" applyNumberFormat="1" applyFont="1" applyFill="1" applyAlignment="1">
      <alignment vertical="center"/>
    </xf>
    <xf numFmtId="166" fontId="56" fillId="4" borderId="0" xfId="9" applyNumberFormat="1" applyFont="1" applyFill="1" applyAlignment="1">
      <alignment vertical="center" wrapText="1"/>
    </xf>
    <xf numFmtId="1" fontId="14" fillId="4" borderId="0" xfId="9" applyNumberFormat="1" applyFont="1" applyFill="1" applyAlignment="1">
      <alignment vertical="top" wrapText="1"/>
    </xf>
    <xf numFmtId="0" fontId="12" fillId="4" borderId="6" xfId="3" applyFill="1" applyBorder="1" applyAlignment="1" applyProtection="1">
      <alignment horizontal="center" vertical="top" wrapText="1"/>
    </xf>
    <xf numFmtId="0" fontId="4" fillId="2" borderId="0" xfId="13" applyBorder="1" applyAlignment="1" applyProtection="1">
      <alignment horizontal="center" vertical="top" wrapText="1"/>
    </xf>
    <xf numFmtId="166" fontId="14" fillId="7" borderId="15" xfId="0" applyNumberFormat="1" applyFont="1" applyFill="1" applyBorder="1" applyAlignment="1">
      <alignment horizontal="center" vertical="center"/>
    </xf>
    <xf numFmtId="0" fontId="29" fillId="4" borderId="71" xfId="10" applyFont="1" applyFill="1" applyBorder="1" applyAlignment="1">
      <alignment vertical="center" wrapText="1"/>
    </xf>
    <xf numFmtId="166" fontId="22" fillId="7" borderId="19" xfId="0" applyNumberFormat="1" applyFont="1" applyFill="1" applyBorder="1" applyAlignment="1">
      <alignment horizontal="center" vertical="center"/>
    </xf>
    <xf numFmtId="166" fontId="14" fillId="10" borderId="29" xfId="9" applyNumberFormat="1" applyFont="1" applyFill="1" applyBorder="1" applyAlignment="1">
      <alignment horizontal="center" vertical="center"/>
    </xf>
    <xf numFmtId="166" fontId="22" fillId="10" borderId="19" xfId="9" applyNumberFormat="1" applyFont="1" applyFill="1" applyBorder="1" applyAlignment="1">
      <alignment horizontal="center" vertical="center"/>
    </xf>
    <xf numFmtId="0" fontId="55" fillId="4" borderId="41" xfId="0" applyFont="1" applyFill="1" applyBorder="1"/>
    <xf numFmtId="0" fontId="55" fillId="4" borderId="64" xfId="0" applyFont="1" applyFill="1" applyBorder="1"/>
    <xf numFmtId="0" fontId="3" fillId="4" borderId="0" xfId="0" applyFont="1" applyFill="1" applyAlignment="1">
      <alignment horizontal="center"/>
    </xf>
    <xf numFmtId="0" fontId="3" fillId="4" borderId="0" xfId="0" applyFont="1" applyFill="1"/>
    <xf numFmtId="0" fontId="3" fillId="4" borderId="6" xfId="0" applyFont="1" applyFill="1" applyBorder="1" applyAlignment="1">
      <alignment horizontal="center"/>
    </xf>
    <xf numFmtId="0" fontId="5" fillId="4" borderId="5" xfId="0" applyFont="1" applyFill="1" applyBorder="1" applyAlignment="1">
      <alignment horizontal="left" vertical="center" indent="1"/>
    </xf>
    <xf numFmtId="0" fontId="5" fillId="4" borderId="6" xfId="0" applyFont="1" applyFill="1" applyBorder="1" applyAlignment="1">
      <alignment horizontal="left" vertical="center" indent="1"/>
    </xf>
    <xf numFmtId="0" fontId="4" fillId="2" borderId="0" xfId="13" applyBorder="1" applyAlignment="1" applyProtection="1">
      <alignment horizontal="left" vertical="center" indent="1"/>
    </xf>
    <xf numFmtId="0" fontId="55" fillId="4" borderId="5" xfId="0" applyFont="1" applyFill="1" applyBorder="1" applyAlignment="1">
      <alignment horizontal="left" vertical="center"/>
    </xf>
    <xf numFmtId="0" fontId="17" fillId="4" borderId="6" xfId="0" applyFont="1" applyFill="1" applyBorder="1" applyAlignment="1">
      <alignment horizontal="left" vertical="center" wrapText="1"/>
    </xf>
    <xf numFmtId="0" fontId="55" fillId="0" borderId="0" xfId="0" applyFont="1" applyAlignment="1">
      <alignment horizontal="left" vertical="center"/>
    </xf>
    <xf numFmtId="166" fontId="31" fillId="10" borderId="13" xfId="0" applyNumberFormat="1" applyFont="1" applyFill="1" applyBorder="1" applyAlignment="1">
      <alignment horizontal="center" vertical="center"/>
    </xf>
    <xf numFmtId="166" fontId="8" fillId="10" borderId="62" xfId="0" applyNumberFormat="1" applyFont="1" applyFill="1" applyBorder="1" applyAlignment="1">
      <alignment horizontal="center" vertical="center"/>
    </xf>
    <xf numFmtId="166" fontId="8" fillId="10" borderId="34" xfId="0" applyNumberFormat="1" applyFont="1" applyFill="1" applyBorder="1" applyAlignment="1">
      <alignment vertical="center"/>
    </xf>
    <xf numFmtId="166" fontId="8" fillId="10" borderId="12" xfId="0" applyNumberFormat="1" applyFont="1" applyFill="1" applyBorder="1" applyAlignment="1">
      <alignment horizontal="center" vertical="center"/>
    </xf>
    <xf numFmtId="166" fontId="8" fillId="10" borderId="34" xfId="0" applyNumberFormat="1" applyFont="1" applyFill="1" applyBorder="1" applyAlignment="1">
      <alignment horizontal="center" vertical="center"/>
    </xf>
    <xf numFmtId="166" fontId="8" fillId="4" borderId="6" xfId="0" applyNumberFormat="1" applyFont="1" applyFill="1" applyBorder="1" applyAlignment="1">
      <alignment horizontal="center" vertical="center"/>
    </xf>
    <xf numFmtId="166" fontId="4" fillId="2" borderId="0" xfId="13" applyNumberFormat="1" applyBorder="1" applyAlignment="1" applyProtection="1">
      <alignment horizontal="center" vertical="center"/>
    </xf>
    <xf numFmtId="166" fontId="8" fillId="4" borderId="34" xfId="0" applyNumberFormat="1" applyFont="1" applyFill="1" applyBorder="1" applyAlignment="1">
      <alignment vertical="center"/>
    </xf>
    <xf numFmtId="166" fontId="8" fillId="4" borderId="12" xfId="0" applyNumberFormat="1" applyFont="1" applyFill="1" applyBorder="1" applyAlignment="1">
      <alignment horizontal="center" vertical="center"/>
    </xf>
    <xf numFmtId="166" fontId="8" fillId="4" borderId="34" xfId="0" applyNumberFormat="1" applyFont="1" applyFill="1" applyBorder="1" applyAlignment="1">
      <alignment horizontal="center" vertical="center"/>
    </xf>
    <xf numFmtId="166" fontId="8" fillId="4" borderId="13" xfId="0" applyNumberFormat="1" applyFont="1" applyFill="1" applyBorder="1" applyAlignment="1">
      <alignment horizontal="center" vertical="center"/>
    </xf>
    <xf numFmtId="166" fontId="8" fillId="4" borderId="62" xfId="0" applyNumberFormat="1" applyFont="1" applyFill="1" applyBorder="1" applyAlignment="1">
      <alignment horizontal="center" vertical="center"/>
    </xf>
    <xf numFmtId="166" fontId="31" fillId="10" borderId="39" xfId="0" applyNumberFormat="1" applyFont="1" applyFill="1" applyBorder="1" applyAlignment="1">
      <alignment horizontal="center" vertical="center"/>
    </xf>
    <xf numFmtId="166" fontId="8" fillId="4" borderId="72" xfId="0" applyNumberFormat="1" applyFont="1" applyFill="1" applyBorder="1" applyAlignment="1">
      <alignment horizontal="center" vertical="center"/>
    </xf>
    <xf numFmtId="166" fontId="8" fillId="4" borderId="73" xfId="0" applyNumberFormat="1" applyFont="1" applyFill="1" applyBorder="1" applyAlignment="1">
      <alignment vertical="center"/>
    </xf>
    <xf numFmtId="166" fontId="8" fillId="4" borderId="23" xfId="0" applyNumberFormat="1" applyFont="1" applyFill="1" applyBorder="1" applyAlignment="1">
      <alignment horizontal="center" vertical="center"/>
    </xf>
    <xf numFmtId="166" fontId="8" fillId="4" borderId="73" xfId="0" applyNumberFormat="1" applyFont="1" applyFill="1" applyBorder="1" applyAlignment="1">
      <alignment horizontal="center" vertical="center"/>
    </xf>
    <xf numFmtId="166" fontId="8" fillId="10" borderId="23" xfId="0" applyNumberFormat="1" applyFont="1" applyFill="1" applyBorder="1" applyAlignment="1">
      <alignment horizontal="center" vertical="center"/>
    </xf>
    <xf numFmtId="166" fontId="8" fillId="10" borderId="39" xfId="0" applyNumberFormat="1" applyFont="1" applyFill="1" applyBorder="1" applyAlignment="1">
      <alignment horizontal="center" vertical="center"/>
    </xf>
    <xf numFmtId="166" fontId="22" fillId="10" borderId="74" xfId="0" applyNumberFormat="1" applyFont="1" applyFill="1" applyBorder="1" applyAlignment="1">
      <alignment horizontal="center" vertical="center"/>
    </xf>
    <xf numFmtId="166" fontId="22" fillId="10" borderId="75" xfId="0" applyNumberFormat="1" applyFont="1" applyFill="1" applyBorder="1" applyAlignment="1">
      <alignment vertical="center"/>
    </xf>
    <xf numFmtId="166" fontId="22" fillId="10" borderId="76" xfId="0" applyNumberFormat="1" applyFont="1" applyFill="1" applyBorder="1" applyAlignment="1">
      <alignment horizontal="center" vertical="center"/>
    </xf>
    <xf numFmtId="166" fontId="22" fillId="10" borderId="75" xfId="0" applyNumberFormat="1" applyFont="1" applyFill="1" applyBorder="1" applyAlignment="1">
      <alignment horizontal="center" vertical="center"/>
    </xf>
    <xf numFmtId="166" fontId="22" fillId="10" borderId="76" xfId="2" applyFont="1" applyFill="1" applyBorder="1" applyAlignment="1" applyProtection="1">
      <alignment horizontal="center" vertical="center"/>
    </xf>
    <xf numFmtId="166" fontId="22" fillId="10" borderId="10" xfId="0" applyNumberFormat="1" applyFont="1" applyFill="1" applyBorder="1" applyAlignment="1">
      <alignment horizontal="center" vertical="center"/>
    </xf>
    <xf numFmtId="166" fontId="22" fillId="4" borderId="6" xfId="0" applyNumberFormat="1" applyFont="1" applyFill="1" applyBorder="1" applyAlignment="1">
      <alignment horizontal="center" vertical="center"/>
    </xf>
    <xf numFmtId="0" fontId="3" fillId="4" borderId="63" xfId="0" applyFont="1" applyFill="1" applyBorder="1" applyAlignment="1">
      <alignment horizontal="center"/>
    </xf>
    <xf numFmtId="0" fontId="3" fillId="4" borderId="63" xfId="0" applyFont="1" applyFill="1" applyBorder="1"/>
    <xf numFmtId="0" fontId="5" fillId="4" borderId="5" xfId="0" applyFont="1" applyFill="1" applyBorder="1" applyAlignment="1">
      <alignment horizontal="left" vertical="center"/>
    </xf>
    <xf numFmtId="0" fontId="5" fillId="4" borderId="6" xfId="0" applyFont="1" applyFill="1" applyBorder="1" applyAlignment="1">
      <alignment horizontal="left" vertical="center"/>
    </xf>
    <xf numFmtId="0" fontId="31" fillId="4" borderId="6" xfId="0" applyFont="1" applyFill="1" applyBorder="1" applyAlignment="1">
      <alignment horizontal="center" vertical="center" wrapText="1"/>
    </xf>
    <xf numFmtId="0" fontId="71" fillId="30" borderId="77" xfId="0" applyFont="1" applyFill="1" applyBorder="1" applyAlignment="1">
      <alignment horizontal="center" vertical="center" wrapText="1"/>
    </xf>
    <xf numFmtId="0" fontId="8" fillId="31" borderId="36" xfId="0" applyFont="1" applyFill="1" applyBorder="1" applyAlignment="1">
      <alignment horizontal="center" vertical="center" wrapText="1"/>
    </xf>
    <xf numFmtId="0" fontId="71" fillId="32" borderId="78" xfId="0" applyFont="1" applyFill="1" applyBorder="1" applyAlignment="1">
      <alignment horizontal="center" vertical="center" wrapText="1"/>
    </xf>
    <xf numFmtId="0" fontId="71" fillId="21" borderId="40" xfId="0" applyFont="1" applyFill="1" applyBorder="1" applyAlignment="1">
      <alignment horizontal="center" vertical="center" wrapText="1"/>
    </xf>
    <xf numFmtId="0" fontId="71" fillId="33" borderId="40" xfId="0" applyFont="1" applyFill="1" applyBorder="1" applyAlignment="1">
      <alignment horizontal="center" vertical="center" wrapText="1"/>
    </xf>
    <xf numFmtId="0" fontId="71" fillId="37" borderId="78" xfId="0" applyFont="1" applyFill="1" applyBorder="1" applyAlignment="1">
      <alignment horizontal="center" vertical="center" wrapText="1"/>
    </xf>
    <xf numFmtId="166" fontId="31" fillId="10" borderId="29" xfId="0" applyNumberFormat="1" applyFont="1" applyFill="1" applyBorder="1" applyAlignment="1">
      <alignment horizontal="center" vertical="center"/>
    </xf>
    <xf numFmtId="166" fontId="8" fillId="10" borderId="12" xfId="0" applyNumberFormat="1" applyFont="1" applyFill="1" applyBorder="1" applyAlignment="1">
      <alignment vertical="center"/>
    </xf>
    <xf numFmtId="166" fontId="8" fillId="4" borderId="12" xfId="0" applyNumberFormat="1" applyFont="1" applyFill="1" applyBorder="1" applyAlignment="1">
      <alignment vertical="center"/>
    </xf>
    <xf numFmtId="166" fontId="31" fillId="10" borderId="37" xfId="0" applyNumberFormat="1" applyFont="1" applyFill="1" applyBorder="1" applyAlignment="1">
      <alignment horizontal="center" vertical="center"/>
    </xf>
    <xf numFmtId="166" fontId="8" fillId="4" borderId="38" xfId="0" applyNumberFormat="1" applyFont="1" applyFill="1" applyBorder="1" applyAlignment="1">
      <alignment horizontal="center" vertical="center"/>
    </xf>
    <xf numFmtId="166" fontId="8" fillId="4" borderId="39" xfId="0" applyNumberFormat="1" applyFont="1" applyFill="1" applyBorder="1" applyAlignment="1">
      <alignment horizontal="center" vertical="center"/>
    </xf>
    <xf numFmtId="166" fontId="22" fillId="10" borderId="67" xfId="0" applyNumberFormat="1" applyFont="1" applyFill="1" applyBorder="1" applyAlignment="1">
      <alignment horizontal="center" vertical="center"/>
    </xf>
    <xf numFmtId="166" fontId="22" fillId="10" borderId="76" xfId="0" applyNumberFormat="1" applyFont="1" applyFill="1" applyBorder="1" applyAlignment="1">
      <alignment vertical="center"/>
    </xf>
    <xf numFmtId="0" fontId="5" fillId="4" borderId="0" xfId="0" applyFont="1" applyFill="1" applyAlignment="1">
      <alignment horizontal="left" vertical="center"/>
    </xf>
    <xf numFmtId="0" fontId="31" fillId="4" borderId="77" xfId="0" applyFont="1" applyFill="1" applyBorder="1" applyAlignment="1">
      <alignment horizontal="center" vertical="center" wrapText="1"/>
    </xf>
    <xf numFmtId="0" fontId="8" fillId="38" borderId="36" xfId="0" applyFont="1" applyFill="1" applyBorder="1" applyAlignment="1">
      <alignment horizontal="center" vertical="center" wrapText="1"/>
    </xf>
    <xf numFmtId="0" fontId="8" fillId="39" borderId="55" xfId="0" applyFont="1" applyFill="1" applyBorder="1" applyAlignment="1">
      <alignment horizontal="center" vertical="center" wrapText="1"/>
    </xf>
    <xf numFmtId="0" fontId="17" fillId="40" borderId="36" xfId="0" applyFont="1" applyFill="1" applyBorder="1" applyAlignment="1">
      <alignment horizontal="center" vertical="center" wrapText="1"/>
    </xf>
    <xf numFmtId="0" fontId="71" fillId="45" borderId="55" xfId="0" applyFont="1" applyFill="1" applyBorder="1" applyAlignment="1">
      <alignment horizontal="center" vertical="center" wrapText="1"/>
    </xf>
    <xf numFmtId="0" fontId="71" fillId="46" borderId="78" xfId="0" applyFont="1" applyFill="1" applyBorder="1" applyAlignment="1">
      <alignment horizontal="center" vertical="center" wrapText="1"/>
    </xf>
    <xf numFmtId="0" fontId="3" fillId="4" borderId="0" xfId="0" applyFont="1" applyFill="1" applyAlignment="1">
      <alignment horizontal="left" vertical="center"/>
    </xf>
    <xf numFmtId="0" fontId="3" fillId="4" borderId="6" xfId="0" applyFont="1" applyFill="1" applyBorder="1" applyAlignment="1">
      <alignment horizontal="left" vertical="center"/>
    </xf>
    <xf numFmtId="166" fontId="4" fillId="2" borderId="0" xfId="13" applyNumberFormat="1" applyBorder="1" applyAlignment="1" applyProtection="1">
      <alignment horizontal="center"/>
    </xf>
    <xf numFmtId="166" fontId="8" fillId="10" borderId="73" xfId="0" applyNumberFormat="1" applyFont="1" applyFill="1" applyBorder="1" applyAlignment="1">
      <alignment vertical="center"/>
    </xf>
    <xf numFmtId="0" fontId="3" fillId="4" borderId="64" xfId="0" applyFont="1" applyFill="1" applyBorder="1" applyAlignment="1">
      <alignment horizontal="center"/>
    </xf>
    <xf numFmtId="0" fontId="3" fillId="4" borderId="64" xfId="0" applyFont="1" applyFill="1" applyBorder="1"/>
    <xf numFmtId="0" fontId="3" fillId="4" borderId="32" xfId="0" applyFont="1" applyFill="1" applyBorder="1" applyAlignment="1">
      <alignment horizontal="center"/>
    </xf>
    <xf numFmtId="166" fontId="4" fillId="2" borderId="0" xfId="13" applyNumberFormat="1" applyBorder="1" applyAlignment="1" applyProtection="1">
      <alignment horizontal="left" vertical="center" wrapText="1" indent="1"/>
    </xf>
    <xf numFmtId="0" fontId="3" fillId="0" borderId="0" xfId="0" applyFont="1" applyAlignment="1">
      <alignment horizontal="left" vertical="center" wrapText="1" indent="1"/>
    </xf>
    <xf numFmtId="0" fontId="54" fillId="0" borderId="0" xfId="0" applyFont="1" applyAlignment="1">
      <alignment horizontal="left" vertical="center" indent="1"/>
    </xf>
    <xf numFmtId="0" fontId="54" fillId="0" borderId="0" xfId="0" applyFont="1" applyAlignment="1">
      <alignment horizontal="left" vertical="center"/>
    </xf>
    <xf numFmtId="0" fontId="14" fillId="0" borderId="0" xfId="9" applyFont="1" applyAlignment="1">
      <alignment horizontal="left" vertical="center" wrapText="1" indent="1"/>
    </xf>
    <xf numFmtId="0" fontId="69" fillId="0" borderId="0" xfId="9" applyFont="1" applyAlignment="1">
      <alignment horizontal="center"/>
    </xf>
    <xf numFmtId="0" fontId="3" fillId="4" borderId="0" xfId="0" applyFont="1" applyFill="1" applyAlignment="1">
      <alignment horizontal="left" vertical="center" wrapText="1" indent="1"/>
    </xf>
    <xf numFmtId="0" fontId="55" fillId="4" borderId="6" xfId="0" applyFont="1" applyFill="1" applyBorder="1"/>
    <xf numFmtId="0" fontId="55" fillId="4" borderId="3" xfId="0" applyFont="1" applyFill="1" applyBorder="1"/>
    <xf numFmtId="0" fontId="31" fillId="4" borderId="67" xfId="0" applyFont="1" applyFill="1" applyBorder="1" applyAlignment="1">
      <alignment horizontal="left" vertical="center" wrapText="1" indent="1"/>
    </xf>
    <xf numFmtId="0" fontId="31" fillId="4" borderId="10" xfId="0" applyFont="1" applyFill="1" applyBorder="1" applyAlignment="1">
      <alignment horizontal="center" vertical="center" wrapText="1"/>
    </xf>
    <xf numFmtId="0" fontId="13" fillId="49" borderId="74" xfId="0" applyFont="1" applyFill="1" applyBorder="1" applyAlignment="1">
      <alignment horizontal="center" vertical="center" wrapText="1"/>
    </xf>
    <xf numFmtId="166" fontId="13" fillId="50" borderId="7" xfId="0" applyNumberFormat="1" applyFont="1" applyFill="1" applyBorder="1" applyAlignment="1">
      <alignment horizontal="center" vertical="center" wrapText="1"/>
    </xf>
    <xf numFmtId="0" fontId="13" fillId="48" borderId="7" xfId="0" applyFont="1" applyFill="1" applyBorder="1" applyAlignment="1">
      <alignment horizontal="center" vertical="center" wrapText="1"/>
    </xf>
    <xf numFmtId="0" fontId="13" fillId="28" borderId="16" xfId="0" applyFont="1" applyFill="1" applyBorder="1" applyAlignment="1">
      <alignment horizontal="left" vertical="center" wrapText="1" indent="1"/>
    </xf>
    <xf numFmtId="166" fontId="31" fillId="10" borderId="8" xfId="0" applyNumberFormat="1" applyFont="1" applyFill="1" applyBorder="1" applyAlignment="1">
      <alignment horizontal="center" vertical="center"/>
    </xf>
    <xf numFmtId="166" fontId="8" fillId="10" borderId="57" xfId="0" applyNumberFormat="1" applyFont="1" applyFill="1" applyBorder="1" applyAlignment="1">
      <alignment horizontal="center" vertical="center"/>
    </xf>
    <xf numFmtId="166" fontId="8" fillId="10" borderId="16" xfId="0" applyNumberFormat="1" applyFont="1" applyFill="1" applyBorder="1" applyAlignment="1">
      <alignment horizontal="center" vertical="center"/>
    </xf>
    <xf numFmtId="166" fontId="8" fillId="10" borderId="1" xfId="0" applyNumberFormat="1" applyFont="1" applyFill="1" applyBorder="1" applyAlignment="1">
      <alignment horizontal="center" vertical="center"/>
    </xf>
    <xf numFmtId="0" fontId="13" fillId="29" borderId="9" xfId="0" applyFont="1" applyFill="1" applyBorder="1" applyAlignment="1">
      <alignment horizontal="left" vertical="center" wrapText="1" indent="1"/>
    </xf>
    <xf numFmtId="0" fontId="8" fillId="4" borderId="55" xfId="0" applyFont="1" applyFill="1" applyBorder="1" applyAlignment="1">
      <alignment horizontal="center" vertical="center"/>
    </xf>
    <xf numFmtId="0" fontId="8" fillId="4" borderId="78" xfId="0" applyFont="1" applyFill="1" applyBorder="1" applyAlignment="1">
      <alignment horizontal="center" vertical="center"/>
    </xf>
    <xf numFmtId="166" fontId="8" fillId="10" borderId="49" xfId="0" applyNumberFormat="1" applyFont="1" applyFill="1" applyBorder="1" applyAlignment="1">
      <alignment horizontal="center" vertical="center"/>
    </xf>
    <xf numFmtId="0" fontId="13" fillId="29" borderId="59" xfId="0" applyFont="1" applyFill="1" applyBorder="1" applyAlignment="1">
      <alignment horizontal="left" vertical="center" wrapText="1" indent="1"/>
    </xf>
    <xf numFmtId="166" fontId="31" fillId="10" borderId="12" xfId="0" applyNumberFormat="1" applyFont="1" applyFill="1" applyBorder="1" applyAlignment="1">
      <alignment horizontal="center" vertical="center"/>
    </xf>
    <xf numFmtId="0" fontId="8" fillId="4" borderId="80" xfId="0" applyFont="1" applyFill="1" applyBorder="1" applyAlignment="1">
      <alignment horizontal="center" vertical="center"/>
    </xf>
    <xf numFmtId="0" fontId="8" fillId="4" borderId="8" xfId="0" applyFont="1" applyFill="1" applyBorder="1" applyAlignment="1">
      <alignment horizontal="center" vertical="center"/>
    </xf>
    <xf numFmtId="0" fontId="13" fillId="29" borderId="11" xfId="0" applyFont="1" applyFill="1" applyBorder="1" applyAlignment="1">
      <alignment horizontal="left" vertical="center" wrapText="1" indent="1"/>
    </xf>
    <xf numFmtId="166" fontId="8" fillId="10" borderId="81" xfId="0" applyNumberFormat="1" applyFont="1" applyFill="1" applyBorder="1" applyAlignment="1">
      <alignment horizontal="center" vertical="center"/>
    </xf>
    <xf numFmtId="166" fontId="61" fillId="50" borderId="9" xfId="0" applyNumberFormat="1" applyFont="1" applyFill="1" applyBorder="1" applyAlignment="1">
      <alignment horizontal="left" vertical="center" wrapText="1" indent="1"/>
    </xf>
    <xf numFmtId="166" fontId="31" fillId="10" borderId="33" xfId="0" applyNumberFormat="1" applyFont="1" applyFill="1" applyBorder="1" applyAlignment="1">
      <alignment horizontal="center" vertical="center"/>
    </xf>
    <xf numFmtId="0" fontId="8" fillId="4" borderId="52" xfId="0" applyFont="1" applyFill="1" applyBorder="1" applyAlignment="1">
      <alignment horizontal="center" vertical="center"/>
    </xf>
    <xf numFmtId="166" fontId="8" fillId="10" borderId="79" xfId="0" applyNumberFormat="1" applyFont="1" applyFill="1" applyBorder="1" applyAlignment="1">
      <alignment horizontal="center" vertical="center"/>
    </xf>
    <xf numFmtId="0" fontId="8" fillId="4" borderId="58" xfId="0" applyFont="1" applyFill="1" applyBorder="1" applyAlignment="1">
      <alignment horizontal="center" vertical="center"/>
    </xf>
    <xf numFmtId="0" fontId="8" fillId="4" borderId="0" xfId="0" applyFont="1" applyFill="1" applyAlignment="1">
      <alignment horizontal="center" vertical="center"/>
    </xf>
    <xf numFmtId="166" fontId="8" fillId="10" borderId="82" xfId="0" applyNumberFormat="1" applyFont="1" applyFill="1" applyBorder="1" applyAlignment="1">
      <alignment horizontal="center" vertical="center"/>
    </xf>
    <xf numFmtId="166" fontId="8" fillId="10" borderId="66" xfId="0" applyNumberFormat="1" applyFont="1" applyFill="1" applyBorder="1" applyAlignment="1">
      <alignment horizontal="center" vertical="center"/>
    </xf>
    <xf numFmtId="166" fontId="31" fillId="10" borderId="15" xfId="0" applyNumberFormat="1" applyFont="1" applyFill="1" applyBorder="1" applyAlignment="1">
      <alignment horizontal="center" vertical="center"/>
    </xf>
    <xf numFmtId="0" fontId="13" fillId="48" borderId="59" xfId="0" applyFont="1" applyFill="1" applyBorder="1" applyAlignment="1">
      <alignment horizontal="left" vertical="center" wrapText="1" indent="1"/>
    </xf>
    <xf numFmtId="166" fontId="22" fillId="10" borderId="71" xfId="0" applyNumberFormat="1" applyFont="1" applyFill="1" applyBorder="1" applyAlignment="1">
      <alignment horizontal="center" vertical="center"/>
    </xf>
    <xf numFmtId="166" fontId="22" fillId="10" borderId="83" xfId="0" applyNumberFormat="1" applyFont="1" applyFill="1" applyBorder="1" applyAlignment="1">
      <alignment horizontal="center" vertical="center"/>
    </xf>
    <xf numFmtId="166" fontId="22" fillId="10" borderId="15" xfId="0" applyNumberFormat="1" applyFont="1" applyFill="1" applyBorder="1" applyAlignment="1">
      <alignment horizontal="center" vertical="center"/>
    </xf>
    <xf numFmtId="0" fontId="0" fillId="4" borderId="6" xfId="0" applyFill="1" applyBorder="1"/>
    <xf numFmtId="0" fontId="66" fillId="0" borderId="0" xfId="3" applyFont="1" applyBorder="1" applyAlignment="1" applyProtection="1">
      <alignment vertical="top" wrapText="1"/>
    </xf>
    <xf numFmtId="0" fontId="8" fillId="0" borderId="0" xfId="9" applyFont="1" applyAlignment="1">
      <alignment horizontal="left" vertical="center" wrapText="1" indent="1"/>
    </xf>
    <xf numFmtId="0" fontId="5" fillId="0" borderId="0" xfId="0" applyFont="1" applyAlignment="1">
      <alignment horizontal="left" vertical="center" wrapText="1" indent="1"/>
    </xf>
    <xf numFmtId="0" fontId="14" fillId="0" borderId="0" xfId="0" applyFont="1" applyAlignment="1">
      <alignment horizontal="left" vertical="center" wrapText="1" indent="1"/>
    </xf>
    <xf numFmtId="0" fontId="76" fillId="0" borderId="0" xfId="0" applyFont="1"/>
    <xf numFmtId="0" fontId="73" fillId="4" borderId="0" xfId="9" applyFont="1" applyFill="1" applyAlignment="1">
      <alignment horizontal="left" vertical="center" wrapText="1" indent="1"/>
    </xf>
    <xf numFmtId="0" fontId="25" fillId="4" borderId="2" xfId="9" applyFont="1" applyFill="1" applyBorder="1" applyAlignment="1">
      <alignment horizontal="center" vertical="center" wrapText="1"/>
    </xf>
    <xf numFmtId="0" fontId="8" fillId="6" borderId="79" xfId="9" applyFont="1" applyFill="1" applyBorder="1" applyAlignment="1">
      <alignment horizontal="left" vertical="center" wrapText="1" indent="1"/>
    </xf>
    <xf numFmtId="0" fontId="8" fillId="6" borderId="66" xfId="9" applyFont="1" applyFill="1" applyBorder="1" applyAlignment="1">
      <alignment horizontal="left" vertical="center" wrapText="1" indent="1"/>
    </xf>
    <xf numFmtId="0" fontId="8" fillId="6" borderId="70" xfId="9" applyFont="1" applyFill="1" applyBorder="1" applyAlignment="1">
      <alignment horizontal="left" vertical="center" wrapText="1" indent="1"/>
    </xf>
    <xf numFmtId="3" fontId="0" fillId="0" borderId="0" xfId="0" applyNumberFormat="1"/>
    <xf numFmtId="3" fontId="4" fillId="2" borderId="0" xfId="13" applyNumberFormat="1" applyBorder="1" applyAlignment="1" applyProtection="1">
      <alignment horizontal="left" vertical="center" wrapText="1" indent="1"/>
    </xf>
    <xf numFmtId="49" fontId="4" fillId="2" borderId="0" xfId="13" applyNumberFormat="1" applyBorder="1" applyAlignment="1" applyProtection="1">
      <alignment horizontal="left" vertical="center" wrapText="1" indent="1"/>
    </xf>
    <xf numFmtId="0" fontId="78" fillId="0" borderId="0" xfId="0" applyFont="1"/>
    <xf numFmtId="0" fontId="79" fillId="2" borderId="0" xfId="13" applyFont="1" applyBorder="1" applyProtection="1"/>
    <xf numFmtId="0" fontId="85" fillId="0" borderId="0" xfId="0" applyFont="1"/>
    <xf numFmtId="0" fontId="86" fillId="0" borderId="0" xfId="9" applyFont="1" applyAlignment="1">
      <alignment horizontal="center" vertical="center"/>
    </xf>
    <xf numFmtId="0" fontId="88" fillId="0" borderId="0" xfId="9" applyFont="1"/>
    <xf numFmtId="0" fontId="93" fillId="0" borderId="0" xfId="3" applyFont="1" applyBorder="1" applyAlignment="1">
      <alignment horizontal="center" vertical="center" wrapText="1"/>
    </xf>
    <xf numFmtId="0" fontId="84" fillId="0" borderId="0" xfId="9" applyFont="1"/>
    <xf numFmtId="166" fontId="22" fillId="52" borderId="31" xfId="9" applyNumberFormat="1" applyFont="1" applyFill="1" applyBorder="1" applyAlignment="1">
      <alignment horizontal="center" vertical="center"/>
    </xf>
    <xf numFmtId="166" fontId="22" fillId="52" borderId="1" xfId="0" applyNumberFormat="1" applyFont="1" applyFill="1" applyBorder="1" applyAlignment="1">
      <alignment horizontal="center" vertical="center"/>
    </xf>
    <xf numFmtId="0" fontId="5" fillId="3" borderId="0" xfId="8" applyFont="1" applyFill="1" applyAlignment="1">
      <alignment horizontal="center" vertical="center" wrapText="1"/>
    </xf>
    <xf numFmtId="0" fontId="7" fillId="4" borderId="1" xfId="9" applyFont="1" applyFill="1" applyBorder="1" applyAlignment="1">
      <alignment horizontal="center" vertical="center" wrapText="1"/>
    </xf>
    <xf numFmtId="0" fontId="9" fillId="3" borderId="2" xfId="10" applyFont="1" applyFill="1" applyBorder="1" applyAlignment="1">
      <alignment horizontal="left" vertical="center" wrapText="1"/>
    </xf>
    <xf numFmtId="0" fontId="10" fillId="4" borderId="3" xfId="10" applyFont="1" applyFill="1" applyBorder="1" applyAlignment="1">
      <alignment horizontal="left" vertical="center" wrapText="1" indent="1"/>
    </xf>
    <xf numFmtId="0" fontId="11" fillId="4" borderId="4" xfId="3" applyFont="1" applyFill="1" applyBorder="1" applyAlignment="1" applyProtection="1">
      <alignment horizontal="center" vertical="center" wrapText="1"/>
    </xf>
    <xf numFmtId="0" fontId="14" fillId="4" borderId="2" xfId="9" applyFont="1" applyFill="1" applyBorder="1" applyAlignment="1">
      <alignment horizontal="left" vertical="center" wrapText="1" indent="1"/>
    </xf>
    <xf numFmtId="0" fontId="15" fillId="4" borderId="2" xfId="0" applyFont="1" applyFill="1" applyBorder="1" applyAlignment="1">
      <alignment horizontal="left" vertical="center" wrapText="1" indent="1"/>
    </xf>
    <xf numFmtId="0" fontId="12" fillId="4" borderId="4" xfId="3" applyFill="1" applyBorder="1" applyAlignment="1" applyProtection="1">
      <alignment horizontal="center" vertical="center" wrapText="1"/>
    </xf>
    <xf numFmtId="0" fontId="4" fillId="2" borderId="0" xfId="13" applyBorder="1" applyProtection="1"/>
    <xf numFmtId="0" fontId="5" fillId="5" borderId="0" xfId="8" applyFont="1" applyFill="1" applyAlignment="1">
      <alignment horizontal="left" vertical="center" wrapText="1"/>
    </xf>
    <xf numFmtId="0" fontId="10" fillId="4" borderId="4" xfId="10" applyFont="1" applyFill="1" applyBorder="1" applyAlignment="1">
      <alignment horizontal="left" vertical="center" wrapText="1" indent="1"/>
    </xf>
    <xf numFmtId="0" fontId="13" fillId="3" borderId="2" xfId="10" applyFont="1" applyFill="1" applyBorder="1" applyAlignment="1">
      <alignment horizontal="left" vertical="center" wrapText="1"/>
    </xf>
    <xf numFmtId="0" fontId="17" fillId="7" borderId="3" xfId="10" applyFont="1" applyFill="1" applyBorder="1" applyAlignment="1">
      <alignment horizontal="left" vertical="center" indent="1"/>
    </xf>
    <xf numFmtId="0" fontId="17" fillId="4" borderId="3" xfId="10" applyFont="1" applyFill="1" applyBorder="1" applyAlignment="1">
      <alignment horizontal="left" vertical="center" indent="1"/>
    </xf>
    <xf numFmtId="0" fontId="17" fillId="8" borderId="4" xfId="10" applyFont="1" applyFill="1" applyBorder="1" applyAlignment="1">
      <alignment horizontal="left" vertical="center" indent="1"/>
    </xf>
    <xf numFmtId="0" fontId="20" fillId="4" borderId="0" xfId="10" applyFont="1" applyFill="1" applyAlignment="1">
      <alignment horizontal="left" vertical="center" wrapText="1" indent="1"/>
    </xf>
    <xf numFmtId="0" fontId="14" fillId="4" borderId="3" xfId="9" applyFont="1" applyFill="1" applyBorder="1" applyAlignment="1">
      <alignment horizontal="left" vertical="center" wrapText="1" indent="1"/>
    </xf>
    <xf numFmtId="0" fontId="12" fillId="4" borderId="4" xfId="3" applyFill="1" applyBorder="1" applyAlignment="1" applyProtection="1">
      <alignment horizontal="center" vertical="center"/>
    </xf>
    <xf numFmtId="3" fontId="21" fillId="6" borderId="10" xfId="0" applyNumberFormat="1" applyFont="1" applyFill="1" applyBorder="1" applyAlignment="1" applyProtection="1">
      <alignment horizontal="left" vertical="center" wrapText="1" indent="1"/>
      <protection locked="0"/>
    </xf>
    <xf numFmtId="3" fontId="1" fillId="6" borderId="10" xfId="3" applyNumberFormat="1" applyFont="1" applyFill="1" applyBorder="1" applyAlignment="1" applyProtection="1">
      <alignment horizontal="left" vertical="center" wrapText="1" indent="1"/>
      <protection locked="0"/>
    </xf>
    <xf numFmtId="0" fontId="5" fillId="9" borderId="2" xfId="8" applyFont="1" applyFill="1" applyBorder="1" applyAlignment="1">
      <alignment horizontal="left" vertical="center" wrapText="1" indent="1"/>
    </xf>
    <xf numFmtId="0" fontId="14" fillId="4" borderId="4" xfId="8" applyFont="1" applyFill="1" applyBorder="1" applyAlignment="1">
      <alignment horizontal="left" vertical="center" wrapText="1" indent="1"/>
    </xf>
    <xf numFmtId="3" fontId="21" fillId="6" borderId="8" xfId="0" applyNumberFormat="1" applyFont="1" applyFill="1" applyBorder="1" applyAlignment="1" applyProtection="1">
      <alignment horizontal="left" vertical="center" wrapText="1" indent="1"/>
      <protection locked="0"/>
    </xf>
    <xf numFmtId="49" fontId="21" fillId="6" borderId="10" xfId="0" applyNumberFormat="1" applyFont="1" applyFill="1" applyBorder="1" applyAlignment="1" applyProtection="1">
      <alignment horizontal="left" vertical="center" wrapText="1" indent="1"/>
      <protection locked="0"/>
    </xf>
    <xf numFmtId="166" fontId="8" fillId="10" borderId="13" xfId="0" applyNumberFormat="1" applyFont="1" applyFill="1" applyBorder="1" applyAlignment="1">
      <alignment horizontal="center" vertical="center"/>
    </xf>
    <xf numFmtId="3" fontId="8" fillId="6" borderId="15" xfId="0" applyNumberFormat="1" applyFont="1" applyFill="1" applyBorder="1" applyAlignment="1" applyProtection="1">
      <alignment horizontal="left" vertical="center" indent="1"/>
      <protection locked="0"/>
    </xf>
    <xf numFmtId="0" fontId="4" fillId="2" borderId="40" xfId="13" applyBorder="1" applyProtection="1"/>
    <xf numFmtId="0" fontId="0" fillId="0" borderId="84" xfId="0" applyBorder="1"/>
    <xf numFmtId="0" fontId="0" fillId="0" borderId="25" xfId="0" applyBorder="1"/>
    <xf numFmtId="0" fontId="79" fillId="2" borderId="85" xfId="13" applyFont="1" applyBorder="1" applyAlignment="1" applyProtection="1">
      <alignment vertical="center"/>
    </xf>
    <xf numFmtId="0" fontId="0" fillId="0" borderId="63" xfId="0" applyBorder="1" applyAlignment="1">
      <alignment vertical="center"/>
    </xf>
    <xf numFmtId="0" fontId="0" fillId="0" borderId="52" xfId="0" applyBorder="1" applyAlignment="1">
      <alignment vertical="center"/>
    </xf>
    <xf numFmtId="0" fontId="5" fillId="11" borderId="17" xfId="8" applyFont="1" applyFill="1" applyBorder="1" applyAlignment="1">
      <alignment horizontal="left" vertical="center" indent="1"/>
    </xf>
    <xf numFmtId="0" fontId="14" fillId="4" borderId="20" xfId="0" applyFont="1" applyFill="1" applyBorder="1" applyAlignment="1">
      <alignment horizontal="left" vertical="center" wrapText="1" indent="1"/>
    </xf>
    <xf numFmtId="0" fontId="25" fillId="4" borderId="21" xfId="0" applyFont="1" applyFill="1" applyBorder="1" applyAlignment="1">
      <alignment horizontal="center" vertical="center"/>
    </xf>
    <xf numFmtId="0" fontId="17" fillId="8" borderId="22" xfId="9" applyFont="1" applyFill="1" applyBorder="1" applyAlignment="1">
      <alignment horizontal="center" vertical="top"/>
    </xf>
    <xf numFmtId="0" fontId="14" fillId="4" borderId="24" xfId="0" applyFont="1" applyFill="1" applyBorder="1" applyAlignment="1">
      <alignment horizontal="left" vertical="center" wrapText="1" indent="1"/>
    </xf>
    <xf numFmtId="0" fontId="8" fillId="4" borderId="26" xfId="0" applyFont="1" applyFill="1" applyBorder="1" applyAlignment="1">
      <alignment horizontal="right" vertical="center"/>
    </xf>
    <xf numFmtId="0" fontId="8" fillId="6" borderId="12" xfId="0" applyFont="1" applyFill="1" applyBorder="1" applyAlignment="1" applyProtection="1">
      <alignment horizontal="left" vertical="center" wrapText="1"/>
      <protection locked="0"/>
    </xf>
    <xf numFmtId="0" fontId="17" fillId="8" borderId="13" xfId="9" applyFont="1" applyFill="1" applyBorder="1" applyAlignment="1">
      <alignment horizontal="center" vertical="top"/>
    </xf>
    <xf numFmtId="0" fontId="8" fillId="4" borderId="27" xfId="0" applyFont="1" applyFill="1" applyBorder="1" applyAlignment="1">
      <alignment horizontal="right" vertical="center"/>
    </xf>
    <xf numFmtId="0" fontId="14" fillId="4" borderId="28" xfId="0" applyFont="1" applyFill="1" applyBorder="1" applyAlignment="1">
      <alignment horizontal="left" vertical="center" wrapText="1" indent="1"/>
    </xf>
    <xf numFmtId="0" fontId="14" fillId="4" borderId="9" xfId="0" applyFont="1" applyFill="1" applyBorder="1" applyAlignment="1">
      <alignment horizontal="left" vertical="center" wrapText="1" indent="1"/>
    </xf>
    <xf numFmtId="0" fontId="22" fillId="4" borderId="16" xfId="0" applyFont="1" applyFill="1" applyBorder="1" applyAlignment="1" applyProtection="1">
      <alignment horizontal="right" vertical="center" indent="1"/>
      <protection locked="0"/>
    </xf>
    <xf numFmtId="166" fontId="22" fillId="10" borderId="1" xfId="0" applyNumberFormat="1" applyFont="1" applyFill="1" applyBorder="1" applyAlignment="1">
      <alignment horizontal="center" vertical="center"/>
    </xf>
    <xf numFmtId="0" fontId="22" fillId="4" borderId="9" xfId="0" applyFont="1" applyFill="1" applyBorder="1" applyAlignment="1">
      <alignment horizontal="left" vertical="center" wrapText="1" indent="1"/>
    </xf>
    <xf numFmtId="0" fontId="5" fillId="13" borderId="17" xfId="9" applyFont="1" applyFill="1" applyBorder="1" applyAlignment="1">
      <alignment horizontal="left" vertical="center" indent="1"/>
    </xf>
    <xf numFmtId="0" fontId="14" fillId="4" borderId="4" xfId="9" applyFont="1" applyFill="1" applyBorder="1" applyAlignment="1">
      <alignment horizontal="left" vertical="center" wrapText="1" indent="1"/>
    </xf>
    <xf numFmtId="0" fontId="22" fillId="14" borderId="24" xfId="0" applyFont="1" applyFill="1" applyBorder="1" applyAlignment="1">
      <alignment horizontal="left" vertical="center" wrapText="1" indent="1"/>
    </xf>
    <xf numFmtId="0" fontId="14" fillId="4" borderId="34" xfId="0" applyFont="1" applyFill="1" applyBorder="1" applyAlignment="1">
      <alignment horizontal="left" vertical="center" wrapText="1" indent="1"/>
    </xf>
    <xf numFmtId="0" fontId="14" fillId="4" borderId="23" xfId="0" applyFont="1" applyFill="1" applyBorder="1" applyAlignment="1">
      <alignment horizontal="left" vertical="center" wrapText="1" indent="1"/>
    </xf>
    <xf numFmtId="0" fontId="14" fillId="4" borderId="37" xfId="0" applyFont="1" applyFill="1" applyBorder="1" applyAlignment="1">
      <alignment horizontal="left" vertical="center"/>
    </xf>
    <xf numFmtId="0" fontId="17" fillId="8" borderId="13" xfId="9" applyFont="1" applyFill="1" applyBorder="1" applyAlignment="1">
      <alignment horizontal="center" vertical="center"/>
    </xf>
    <xf numFmtId="0" fontId="6" fillId="4" borderId="12" xfId="9" applyFont="1" applyFill="1" applyBorder="1" applyAlignment="1">
      <alignment horizontal="left" vertical="center" wrapText="1"/>
    </xf>
    <xf numFmtId="0" fontId="6" fillId="4" borderId="36" xfId="9" applyFont="1" applyFill="1" applyBorder="1" applyAlignment="1">
      <alignment vertical="center"/>
    </xf>
    <xf numFmtId="0" fontId="8" fillId="6" borderId="34" xfId="0" applyFont="1" applyFill="1" applyBorder="1" applyAlignment="1" applyProtection="1">
      <alignment horizontal="left" vertical="center" wrapText="1" indent="1"/>
      <protection locked="0"/>
    </xf>
    <xf numFmtId="0" fontId="17" fillId="4" borderId="28" xfId="0" applyFont="1" applyFill="1" applyBorder="1" applyAlignment="1">
      <alignment horizontal="center"/>
    </xf>
    <xf numFmtId="0" fontId="8" fillId="4" borderId="21" xfId="9" applyFont="1" applyFill="1" applyBorder="1" applyAlignment="1">
      <alignment horizontal="left" vertical="center" indent="1"/>
    </xf>
    <xf numFmtId="0" fontId="8" fillId="4" borderId="36" xfId="9" applyFont="1" applyFill="1" applyBorder="1" applyAlignment="1">
      <alignment horizontal="left" vertical="center" wrapText="1" indent="1"/>
    </xf>
    <xf numFmtId="0" fontId="34" fillId="15" borderId="16" xfId="9" applyFont="1" applyFill="1" applyBorder="1" applyAlignment="1">
      <alignment horizontal="left" vertical="center" indent="1"/>
    </xf>
    <xf numFmtId="0" fontId="36" fillId="14" borderId="24" xfId="0" applyFont="1" applyFill="1" applyBorder="1" applyAlignment="1">
      <alignment horizontal="left" vertical="center" wrapText="1" indent="1"/>
    </xf>
    <xf numFmtId="0" fontId="14" fillId="4" borderId="38" xfId="0" applyFont="1" applyFill="1" applyBorder="1" applyAlignment="1">
      <alignment horizontal="left" vertical="center" wrapText="1" indent="1"/>
    </xf>
    <xf numFmtId="0" fontId="17" fillId="8" borderId="39" xfId="9" applyFont="1" applyFill="1" applyBorder="1" applyAlignment="1">
      <alignment horizontal="center" vertical="center"/>
    </xf>
    <xf numFmtId="0" fontId="39" fillId="16" borderId="17" xfId="10" applyFont="1" applyFill="1" applyBorder="1" applyAlignment="1">
      <alignment horizontal="left" vertical="center" indent="1"/>
    </xf>
    <xf numFmtId="0" fontId="40" fillId="4" borderId="41" xfId="11" applyFont="1" applyFill="1" applyBorder="1" applyAlignment="1">
      <alignment horizontal="left" vertical="center" wrapText="1" indent="1"/>
    </xf>
    <xf numFmtId="0" fontId="9" fillId="17" borderId="24" xfId="10" applyFont="1" applyFill="1" applyBorder="1" applyAlignment="1">
      <alignment horizontal="left" vertical="center" wrapText="1" indent="1"/>
    </xf>
    <xf numFmtId="0" fontId="10" fillId="4" borderId="43" xfId="10" applyFont="1" applyFill="1" applyBorder="1" applyAlignment="1">
      <alignment horizontal="left" vertical="center" wrapText="1" indent="1"/>
    </xf>
    <xf numFmtId="0" fontId="10" fillId="4" borderId="43" xfId="11" applyFont="1" applyFill="1" applyBorder="1" applyAlignment="1">
      <alignment horizontal="left" vertical="center" wrapText="1" indent="1"/>
    </xf>
    <xf numFmtId="0" fontId="10" fillId="4" borderId="44" xfId="11" applyFont="1" applyFill="1" applyBorder="1" applyAlignment="1">
      <alignment horizontal="left" vertical="center" wrapText="1" indent="1"/>
    </xf>
    <xf numFmtId="0" fontId="10" fillId="4" borderId="46" xfId="10" applyFont="1" applyFill="1" applyBorder="1" applyAlignment="1">
      <alignment horizontal="left" vertical="center" wrapText="1" indent="1"/>
    </xf>
    <xf numFmtId="0" fontId="17" fillId="8" borderId="34" xfId="9" applyFont="1" applyFill="1" applyBorder="1" applyAlignment="1">
      <alignment horizontal="center" vertical="center"/>
    </xf>
    <xf numFmtId="0" fontId="44" fillId="4" borderId="48" xfId="10" applyFont="1" applyFill="1" applyBorder="1" applyAlignment="1">
      <alignment horizontal="right" vertical="center" indent="1"/>
    </xf>
    <xf numFmtId="0" fontId="23" fillId="6" borderId="4" xfId="10" applyFont="1" applyFill="1" applyBorder="1" applyAlignment="1" applyProtection="1">
      <alignment horizontal="left" vertical="center" wrapText="1"/>
      <protection locked="0"/>
    </xf>
    <xf numFmtId="0" fontId="10" fillId="4" borderId="51" xfId="10" applyFont="1" applyFill="1" applyBorder="1" applyAlignment="1">
      <alignment horizontal="left" vertical="center"/>
    </xf>
    <xf numFmtId="0" fontId="9" fillId="14" borderId="52" xfId="10" applyFont="1" applyFill="1" applyBorder="1" applyAlignment="1" applyProtection="1">
      <alignment horizontal="left" vertical="center" wrapText="1" indent="1"/>
      <protection locked="0"/>
    </xf>
    <xf numFmtId="0" fontId="10" fillId="4" borderId="29" xfId="11" applyFont="1" applyFill="1" applyBorder="1" applyAlignment="1" applyProtection="1">
      <alignment horizontal="left" vertical="center" wrapText="1" indent="1"/>
      <protection locked="0"/>
    </xf>
    <xf numFmtId="0" fontId="1" fillId="4" borderId="16" xfId="3" applyFont="1" applyFill="1" applyBorder="1" applyAlignment="1" applyProtection="1">
      <alignment horizontal="left" vertical="center" indent="1"/>
    </xf>
    <xf numFmtId="0" fontId="10" fillId="4" borderId="56" xfId="11" applyFont="1" applyFill="1" applyBorder="1" applyAlignment="1">
      <alignment horizontal="left" vertical="center" wrapText="1" indent="1"/>
    </xf>
    <xf numFmtId="0" fontId="10" fillId="4" borderId="37" xfId="11" applyFont="1" applyFill="1" applyBorder="1" applyAlignment="1" applyProtection="1">
      <alignment horizontal="left" vertical="center" wrapText="1" indent="1"/>
      <protection locked="0"/>
    </xf>
    <xf numFmtId="0" fontId="23" fillId="6" borderId="24" xfId="11" applyFont="1" applyFill="1" applyBorder="1" applyAlignment="1" applyProtection="1">
      <alignment horizontal="left" vertical="center" wrapText="1"/>
      <protection locked="0"/>
    </xf>
    <xf numFmtId="0" fontId="22" fillId="8" borderId="1" xfId="10" applyFont="1" applyFill="1" applyBorder="1" applyAlignment="1">
      <alignment horizontal="left" vertical="center" indent="1"/>
    </xf>
    <xf numFmtId="0" fontId="47" fillId="18" borderId="16" xfId="9" applyFont="1" applyFill="1" applyBorder="1" applyAlignment="1">
      <alignment horizontal="left" vertical="center" indent="1"/>
    </xf>
    <xf numFmtId="0" fontId="14" fillId="4" borderId="38" xfId="0" applyFont="1" applyFill="1" applyBorder="1" applyAlignment="1">
      <alignment horizontal="left" vertical="center" indent="1"/>
    </xf>
    <xf numFmtId="0" fontId="8" fillId="4" borderId="37" xfId="0" applyFont="1" applyFill="1" applyBorder="1" applyAlignment="1">
      <alignment horizontal="left" vertical="center"/>
    </xf>
    <xf numFmtId="0" fontId="8" fillId="4" borderId="36" xfId="9" applyFont="1" applyFill="1" applyBorder="1" applyAlignment="1">
      <alignment horizontal="right" vertical="center" indent="1"/>
    </xf>
    <xf numFmtId="0" fontId="5" fillId="19" borderId="16" xfId="9" applyFont="1" applyFill="1" applyBorder="1" applyAlignment="1">
      <alignment horizontal="left" vertical="center" indent="1"/>
    </xf>
    <xf numFmtId="0" fontId="14" fillId="4" borderId="23" xfId="0" applyFont="1" applyFill="1" applyBorder="1" applyAlignment="1">
      <alignment horizontal="left" vertical="center" indent="1"/>
    </xf>
    <xf numFmtId="0" fontId="22" fillId="14" borderId="53" xfId="0" applyFont="1" applyFill="1" applyBorder="1" applyAlignment="1">
      <alignment horizontal="left" vertical="center" wrapText="1" indent="1"/>
    </xf>
    <xf numFmtId="0" fontId="22" fillId="4" borderId="3" xfId="0" applyFont="1" applyFill="1" applyBorder="1" applyAlignment="1" applyProtection="1">
      <alignment horizontal="left" vertical="center" indent="1"/>
      <protection locked="0"/>
    </xf>
    <xf numFmtId="0" fontId="17" fillId="4" borderId="60" xfId="9" applyFont="1" applyFill="1" applyBorder="1" applyAlignment="1">
      <alignment vertical="center"/>
    </xf>
    <xf numFmtId="0" fontId="17" fillId="4" borderId="60" xfId="9" applyFont="1" applyFill="1" applyBorder="1" applyAlignment="1">
      <alignment horizontal="right" vertical="center"/>
    </xf>
    <xf numFmtId="0" fontId="12" fillId="4" borderId="16" xfId="3" applyFill="1" applyBorder="1" applyAlignment="1" applyProtection="1">
      <alignment horizontal="left" vertical="center" indent="1"/>
    </xf>
    <xf numFmtId="0" fontId="17" fillId="4" borderId="19" xfId="10" applyFont="1" applyFill="1" applyBorder="1"/>
    <xf numFmtId="0" fontId="49" fillId="4" borderId="0" xfId="0" applyFont="1" applyFill="1"/>
    <xf numFmtId="0" fontId="0" fillId="4" borderId="0" xfId="0" applyFill="1"/>
    <xf numFmtId="0" fontId="5" fillId="20" borderId="16" xfId="9" applyFont="1" applyFill="1" applyBorder="1" applyAlignment="1">
      <alignment horizontal="left" vertical="center" indent="1"/>
    </xf>
    <xf numFmtId="0" fontId="14" fillId="4" borderId="23" xfId="0" applyFont="1" applyFill="1" applyBorder="1" applyAlignment="1">
      <alignment horizontal="left" vertical="center"/>
    </xf>
    <xf numFmtId="0" fontId="5" fillId="21" borderId="16" xfId="9" applyFont="1" applyFill="1" applyBorder="1" applyAlignment="1">
      <alignment horizontal="left" vertical="center" indent="1"/>
    </xf>
    <xf numFmtId="0" fontId="14" fillId="4" borderId="34" xfId="0" applyFont="1" applyFill="1" applyBorder="1" applyAlignment="1">
      <alignment horizontal="left" vertical="center" indent="1"/>
    </xf>
    <xf numFmtId="0" fontId="8" fillId="4" borderId="36" xfId="9" applyFont="1" applyFill="1" applyBorder="1" applyAlignment="1">
      <alignment horizontal="right" vertical="center" wrapText="1" indent="1"/>
    </xf>
    <xf numFmtId="0" fontId="47" fillId="17" borderId="16" xfId="9" applyFont="1" applyFill="1" applyBorder="1" applyAlignment="1">
      <alignment horizontal="left" vertical="center" indent="1"/>
    </xf>
    <xf numFmtId="0" fontId="22" fillId="10" borderId="24" xfId="0" applyFont="1" applyFill="1" applyBorder="1" applyAlignment="1">
      <alignment horizontal="left" vertical="center" wrapText="1" indent="1"/>
    </xf>
    <xf numFmtId="0" fontId="17" fillId="8" borderId="13" xfId="9" applyFont="1" applyFill="1" applyBorder="1" applyAlignment="1">
      <alignment horizontal="left" vertical="center"/>
    </xf>
    <xf numFmtId="0" fontId="5" fillId="22" borderId="16" xfId="9" applyFont="1" applyFill="1" applyBorder="1" applyAlignment="1">
      <alignment horizontal="left" vertical="center" indent="1"/>
    </xf>
    <xf numFmtId="0" fontId="5" fillId="23" borderId="16" xfId="9" applyFont="1" applyFill="1" applyBorder="1" applyAlignment="1">
      <alignment horizontal="left" vertical="center" indent="1"/>
    </xf>
    <xf numFmtId="0" fontId="31" fillId="4" borderId="12" xfId="0" applyFont="1" applyFill="1" applyBorder="1" applyAlignment="1">
      <alignment horizontal="left" vertical="center" wrapText="1" indent="1"/>
    </xf>
    <xf numFmtId="0" fontId="31" fillId="4" borderId="34" xfId="0" applyFont="1" applyFill="1" applyBorder="1" applyAlignment="1">
      <alignment horizontal="left" vertical="center" wrapText="1" indent="1"/>
    </xf>
    <xf numFmtId="0" fontId="5" fillId="24" borderId="16" xfId="9" applyFont="1" applyFill="1" applyBorder="1" applyAlignment="1">
      <alignment horizontal="left" vertical="center" indent="1"/>
    </xf>
    <xf numFmtId="0" fontId="8" fillId="6" borderId="12" xfId="0" applyFont="1" applyFill="1" applyBorder="1" applyAlignment="1" applyProtection="1">
      <alignment horizontal="left" vertical="center" wrapText="1" indent="1"/>
      <protection locked="0"/>
    </xf>
    <xf numFmtId="0" fontId="5" fillId="25" borderId="17" xfId="9" applyFont="1" applyFill="1" applyBorder="1" applyAlignment="1">
      <alignment horizontal="left" vertical="center" indent="1"/>
    </xf>
    <xf numFmtId="0" fontId="22" fillId="26" borderId="24" xfId="0" applyFont="1" applyFill="1" applyBorder="1" applyAlignment="1">
      <alignment horizontal="left" vertical="center" wrapText="1" indent="1"/>
    </xf>
    <xf numFmtId="0" fontId="22" fillId="4" borderId="34" xfId="0" applyFont="1" applyFill="1" applyBorder="1" applyAlignment="1">
      <alignment horizontal="left" vertical="center" wrapText="1" indent="1"/>
    </xf>
    <xf numFmtId="0" fontId="8" fillId="6" borderId="22" xfId="0" applyFont="1" applyFill="1" applyBorder="1" applyAlignment="1" applyProtection="1">
      <alignment horizontal="left" vertical="center" wrapText="1" indent="1"/>
      <protection locked="0"/>
    </xf>
    <xf numFmtId="0" fontId="22" fillId="4" borderId="28" xfId="0" applyFont="1" applyFill="1" applyBorder="1" applyAlignment="1">
      <alignment horizontal="left" vertical="center" wrapText="1" indent="1"/>
    </xf>
    <xf numFmtId="0" fontId="14" fillId="4" borderId="36" xfId="0" applyFont="1" applyFill="1" applyBorder="1" applyAlignment="1">
      <alignment horizontal="left" vertical="center"/>
    </xf>
    <xf numFmtId="0" fontId="29" fillId="4" borderId="36" xfId="0" applyFont="1" applyFill="1" applyBorder="1" applyAlignment="1">
      <alignment vertical="center"/>
    </xf>
    <xf numFmtId="0" fontId="50" fillId="27" borderId="16" xfId="9" applyFont="1" applyFill="1" applyBorder="1" applyAlignment="1">
      <alignment horizontal="left" vertical="center" indent="1"/>
    </xf>
    <xf numFmtId="0" fontId="22" fillId="14" borderId="2" xfId="0" applyFont="1" applyFill="1" applyBorder="1" applyAlignment="1">
      <alignment horizontal="left" vertical="center" wrapText="1" indent="1"/>
    </xf>
    <xf numFmtId="0" fontId="25" fillId="14" borderId="3" xfId="0" applyFont="1" applyFill="1" applyBorder="1" applyAlignment="1">
      <alignment horizontal="left" vertical="center" wrapText="1" indent="1"/>
    </xf>
    <xf numFmtId="0" fontId="52" fillId="14" borderId="3" xfId="0" applyFont="1" applyFill="1" applyBorder="1" applyAlignment="1">
      <alignment horizontal="left" vertical="center" wrapText="1" indent="1"/>
    </xf>
    <xf numFmtId="0" fontId="14" fillId="4" borderId="27" xfId="0" applyFont="1" applyFill="1" applyBorder="1" applyAlignment="1">
      <alignment horizontal="left" vertical="center" wrapText="1" indent="1"/>
    </xf>
    <xf numFmtId="0" fontId="23" fillId="6" borderId="1" xfId="10" applyFont="1" applyFill="1" applyBorder="1" applyAlignment="1" applyProtection="1">
      <alignment horizontal="left" vertical="center" wrapText="1"/>
      <protection locked="0"/>
    </xf>
    <xf numFmtId="0" fontId="22" fillId="26" borderId="2" xfId="0" applyFont="1" applyFill="1" applyBorder="1" applyAlignment="1">
      <alignment horizontal="left" vertical="center" wrapText="1" indent="1"/>
    </xf>
    <xf numFmtId="0" fontId="25" fillId="26" borderId="3" xfId="0" applyFont="1" applyFill="1" applyBorder="1" applyAlignment="1">
      <alignment horizontal="left" vertical="center" wrapText="1" indent="1"/>
    </xf>
    <xf numFmtId="0" fontId="25" fillId="26" borderId="4" xfId="0" applyFont="1" applyFill="1" applyBorder="1" applyAlignment="1">
      <alignment horizontal="left" vertical="center" wrapText="1" indent="1"/>
    </xf>
    <xf numFmtId="0" fontId="31" fillId="4" borderId="28" xfId="0" applyFont="1" applyFill="1" applyBorder="1" applyAlignment="1">
      <alignment horizontal="left" vertical="center" wrapText="1" indent="1"/>
    </xf>
    <xf numFmtId="0" fontId="5" fillId="5" borderId="5" xfId="9" applyFont="1" applyFill="1" applyBorder="1" applyAlignment="1">
      <alignment horizontal="left" vertical="center" wrapText="1" indent="1"/>
    </xf>
    <xf numFmtId="0" fontId="14" fillId="4" borderId="0" xfId="9" applyFont="1" applyFill="1" applyAlignment="1">
      <alignment horizontal="left" vertical="center" wrapText="1" indent="1"/>
    </xf>
    <xf numFmtId="0" fontId="56" fillId="4" borderId="64" xfId="9" applyFont="1" applyFill="1" applyBorder="1" applyAlignment="1">
      <alignment horizontal="center" vertical="center" wrapText="1"/>
    </xf>
    <xf numFmtId="0" fontId="58" fillId="4" borderId="1" xfId="9" applyFont="1" applyFill="1" applyBorder="1" applyAlignment="1">
      <alignment horizontal="left" vertical="center" wrapText="1" indent="1"/>
    </xf>
    <xf numFmtId="166" fontId="56" fillId="4" borderId="0" xfId="9" applyNumberFormat="1" applyFont="1" applyFill="1" applyAlignment="1">
      <alignment horizontal="center" vertical="center" wrapText="1"/>
    </xf>
    <xf numFmtId="166" fontId="61" fillId="11" borderId="61" xfId="0" applyNumberFormat="1" applyFont="1" applyFill="1" applyBorder="1" applyAlignment="1">
      <alignment horizontal="left" vertical="center" wrapText="1" indent="1"/>
    </xf>
    <xf numFmtId="0" fontId="62" fillId="4" borderId="0" xfId="9" applyFont="1" applyFill="1" applyAlignment="1">
      <alignment horizontal="left" vertical="top" wrapText="1" indent="1"/>
    </xf>
    <xf numFmtId="166" fontId="61" fillId="29" borderId="9" xfId="0" applyNumberFormat="1" applyFont="1" applyFill="1" applyBorder="1" applyAlignment="1">
      <alignment horizontal="left" vertical="center" wrapText="1" indent="1"/>
    </xf>
    <xf numFmtId="166" fontId="61" fillId="29" borderId="9" xfId="0" applyNumberFormat="1" applyFont="1" applyFill="1" applyBorder="1" applyAlignment="1">
      <alignment horizontal="left" vertical="center" wrapText="1"/>
    </xf>
    <xf numFmtId="166" fontId="61" fillId="23" borderId="9" xfId="0" applyNumberFormat="1" applyFont="1" applyFill="1" applyBorder="1" applyAlignment="1">
      <alignment horizontal="left" vertical="center" wrapText="1" indent="1"/>
    </xf>
    <xf numFmtId="1" fontId="14" fillId="4" borderId="0" xfId="9" applyNumberFormat="1" applyFont="1" applyFill="1" applyAlignment="1">
      <alignment horizontal="left" vertical="top" wrapText="1" indent="1"/>
    </xf>
    <xf numFmtId="166" fontId="61" fillId="25" borderId="66" xfId="0" applyNumberFormat="1" applyFont="1" applyFill="1" applyBorder="1" applyAlignment="1">
      <alignment horizontal="left" vertical="center" wrapText="1" indent="1"/>
    </xf>
    <xf numFmtId="0" fontId="22" fillId="4" borderId="1" xfId="9" applyFont="1" applyFill="1" applyBorder="1" applyAlignment="1">
      <alignment horizontal="right" vertical="center" indent="1"/>
    </xf>
    <xf numFmtId="166" fontId="67" fillId="27" borderId="66" xfId="0" applyNumberFormat="1" applyFont="1" applyFill="1" applyBorder="1" applyAlignment="1">
      <alignment horizontal="left" vertical="center" wrapText="1" indent="1"/>
    </xf>
    <xf numFmtId="0" fontId="68" fillId="2" borderId="0" xfId="13" applyFont="1" applyBorder="1" applyAlignment="1" applyProtection="1">
      <alignment horizontal="left" vertical="center" wrapText="1" indent="1"/>
    </xf>
    <xf numFmtId="0" fontId="4" fillId="2" borderId="0" xfId="13" applyBorder="1" applyAlignment="1" applyProtection="1">
      <alignment horizontal="left" vertical="center" wrapText="1" indent="1"/>
    </xf>
    <xf numFmtId="0" fontId="54" fillId="28" borderId="2" xfId="0" applyFont="1" applyFill="1" applyBorder="1" applyAlignment="1">
      <alignment horizontal="left" vertical="center"/>
    </xf>
    <xf numFmtId="0" fontId="70" fillId="4" borderId="67" xfId="0" applyFont="1" applyFill="1" applyBorder="1" applyAlignment="1">
      <alignment horizontal="center" vertical="center"/>
    </xf>
    <xf numFmtId="0" fontId="55" fillId="4" borderId="0" xfId="0" applyFont="1" applyFill="1" applyAlignment="1">
      <alignment horizontal="center" vertical="center" wrapText="1"/>
    </xf>
    <xf numFmtId="0" fontId="61" fillId="30" borderId="68" xfId="0" applyFont="1" applyFill="1" applyBorder="1" applyAlignment="1">
      <alignment vertical="center" wrapText="1"/>
    </xf>
    <xf numFmtId="0" fontId="57" fillId="4" borderId="0" xfId="9" applyFont="1" applyFill="1" applyAlignment="1">
      <alignment horizontal="left" vertical="top" wrapText="1" indent="1"/>
    </xf>
    <xf numFmtId="0" fontId="14" fillId="31" borderId="28" xfId="0" applyFont="1" applyFill="1" applyBorder="1" applyAlignment="1">
      <alignment vertical="center" wrapText="1"/>
    </xf>
    <xf numFmtId="0" fontId="61" fillId="32" borderId="28" xfId="0" applyFont="1" applyFill="1" applyBorder="1" applyAlignment="1">
      <alignment vertical="center" wrapText="1"/>
    </xf>
    <xf numFmtId="0" fontId="61" fillId="33" borderId="28" xfId="0" applyFont="1" applyFill="1" applyBorder="1" applyAlignment="1">
      <alignment vertical="center" wrapText="1"/>
    </xf>
    <xf numFmtId="0" fontId="61" fillId="34" borderId="28" xfId="0" applyFont="1" applyFill="1" applyBorder="1" applyAlignment="1">
      <alignment vertical="center" wrapText="1"/>
    </xf>
    <xf numFmtId="0" fontId="14" fillId="35" borderId="28" xfId="0" applyFont="1" applyFill="1" applyBorder="1" applyAlignment="1">
      <alignment vertical="center" wrapText="1"/>
    </xf>
    <xf numFmtId="0" fontId="14" fillId="36" borderId="28" xfId="0" applyFont="1" applyFill="1" applyBorder="1" applyAlignment="1">
      <alignment vertical="center" wrapText="1"/>
    </xf>
    <xf numFmtId="0" fontId="61" fillId="37" borderId="28" xfId="0" applyFont="1" applyFill="1" applyBorder="1" applyAlignment="1">
      <alignment vertical="center" wrapText="1"/>
    </xf>
    <xf numFmtId="0" fontId="61" fillId="38" borderId="28" xfId="0" applyFont="1" applyFill="1" applyBorder="1" applyAlignment="1">
      <alignment vertical="center" wrapText="1"/>
    </xf>
    <xf numFmtId="0" fontId="61" fillId="39" borderId="28" xfId="0" applyFont="1" applyFill="1" applyBorder="1" applyAlignment="1">
      <alignment horizontal="left" vertical="center" wrapText="1"/>
    </xf>
    <xf numFmtId="0" fontId="14" fillId="40" borderId="28" xfId="0" applyFont="1" applyFill="1" applyBorder="1" applyAlignment="1">
      <alignment horizontal="left" vertical="center" wrapText="1"/>
    </xf>
    <xf numFmtId="1" fontId="14" fillId="4" borderId="0" xfId="9" applyNumberFormat="1" applyFont="1" applyFill="1" applyAlignment="1">
      <alignment horizontal="left" vertical="center" wrapText="1" indent="1"/>
    </xf>
    <xf numFmtId="0" fontId="61" fillId="41" borderId="28" xfId="0" applyFont="1" applyFill="1" applyBorder="1" applyAlignment="1">
      <alignment horizontal="left" vertical="center" wrapText="1"/>
    </xf>
    <xf numFmtId="0" fontId="61" fillId="42" borderId="28" xfId="0" applyFont="1" applyFill="1" applyBorder="1" applyAlignment="1">
      <alignment horizontal="left" vertical="center" wrapText="1"/>
    </xf>
    <xf numFmtId="0" fontId="14" fillId="43" borderId="28" xfId="0" applyFont="1" applyFill="1" applyBorder="1" applyAlignment="1">
      <alignment horizontal="left" vertical="center" wrapText="1"/>
    </xf>
    <xf numFmtId="0" fontId="14" fillId="44" borderId="28" xfId="0" applyFont="1" applyFill="1" applyBorder="1" applyAlignment="1">
      <alignment horizontal="left" vertical="center" wrapText="1"/>
    </xf>
    <xf numFmtId="0" fontId="61" fillId="45" borderId="28" xfId="0" applyFont="1" applyFill="1" applyBorder="1" applyAlignment="1">
      <alignment horizontal="left" vertical="center" wrapText="1"/>
    </xf>
    <xf numFmtId="0" fontId="71" fillId="46" borderId="70" xfId="0" applyFont="1" applyFill="1" applyBorder="1" applyAlignment="1">
      <alignment horizontal="left" vertical="center" wrapText="1"/>
    </xf>
    <xf numFmtId="0" fontId="22" fillId="4" borderId="2" xfId="9" applyFont="1" applyFill="1" applyBorder="1" applyAlignment="1">
      <alignment horizontal="right" vertical="center" indent="1"/>
    </xf>
    <xf numFmtId="166" fontId="72" fillId="27" borderId="3" xfId="0" applyNumberFormat="1" applyFont="1" applyFill="1" applyBorder="1" applyAlignment="1">
      <alignment horizontal="right" vertical="center" wrapText="1" indent="1"/>
    </xf>
    <xf numFmtId="1" fontId="14" fillId="4" borderId="32" xfId="9" applyNumberFormat="1" applyFont="1" applyFill="1" applyBorder="1" applyAlignment="1">
      <alignment horizontal="left" vertical="top" wrapText="1" indent="1"/>
    </xf>
    <xf numFmtId="0" fontId="22" fillId="4" borderId="4" xfId="9" applyFont="1" applyFill="1" applyBorder="1" applyAlignment="1">
      <alignment horizontal="right" vertical="center" indent="1"/>
    </xf>
    <xf numFmtId="0" fontId="54" fillId="28" borderId="2" xfId="0" applyFont="1" applyFill="1" applyBorder="1" applyAlignment="1">
      <alignment horizontal="left" vertical="center" indent="1"/>
    </xf>
    <xf numFmtId="0" fontId="5" fillId="29" borderId="2" xfId="0" applyFont="1" applyFill="1" applyBorder="1" applyAlignment="1">
      <alignment horizontal="left" vertical="center" indent="1"/>
    </xf>
    <xf numFmtId="0" fontId="31" fillId="4" borderId="27" xfId="0" applyFont="1" applyFill="1" applyBorder="1" applyAlignment="1">
      <alignment horizontal="left" vertical="center" wrapText="1"/>
    </xf>
    <xf numFmtId="0" fontId="31" fillId="4" borderId="22" xfId="0" applyFont="1" applyFill="1" applyBorder="1" applyAlignment="1">
      <alignment horizontal="center" vertical="center" wrapText="1"/>
    </xf>
    <xf numFmtId="0" fontId="17" fillId="36" borderId="27" xfId="0" applyFont="1" applyFill="1" applyBorder="1" applyAlignment="1">
      <alignment horizontal="center" vertical="center" wrapText="1"/>
    </xf>
    <xf numFmtId="0" fontId="71" fillId="42" borderId="21" xfId="0" applyFont="1" applyFill="1" applyBorder="1" applyAlignment="1">
      <alignment vertical="center" wrapText="1"/>
    </xf>
    <xf numFmtId="0" fontId="17" fillId="35" borderId="21" xfId="0" applyFont="1" applyFill="1" applyBorder="1" applyAlignment="1">
      <alignment horizontal="center" vertical="center" wrapText="1"/>
    </xf>
    <xf numFmtId="0" fontId="71" fillId="41" borderId="21" xfId="0" applyFont="1" applyFill="1" applyBorder="1" applyAlignment="1">
      <alignment horizontal="center" vertical="center" wrapText="1"/>
    </xf>
    <xf numFmtId="0" fontId="17" fillId="43" borderId="21" xfId="0" applyFont="1" applyFill="1" applyBorder="1" applyAlignment="1">
      <alignment horizontal="center" vertical="center" wrapText="1"/>
    </xf>
    <xf numFmtId="0" fontId="17" fillId="44" borderId="22" xfId="0" applyFont="1" applyFill="1" applyBorder="1" applyAlignment="1">
      <alignment horizontal="center" vertical="center" wrapText="1"/>
    </xf>
    <xf numFmtId="166" fontId="13" fillId="28" borderId="28" xfId="0" applyNumberFormat="1" applyFont="1" applyFill="1" applyBorder="1" applyAlignment="1">
      <alignment horizontal="left" vertical="center" wrapText="1" indent="1"/>
    </xf>
    <xf numFmtId="166" fontId="13" fillId="29" borderId="28" xfId="0" applyNumberFormat="1" applyFont="1" applyFill="1" applyBorder="1" applyAlignment="1">
      <alignment horizontal="left" vertical="center" wrapText="1" indent="1"/>
    </xf>
    <xf numFmtId="166" fontId="14" fillId="4" borderId="1" xfId="0" applyNumberFormat="1" applyFont="1" applyFill="1" applyBorder="1" applyAlignment="1">
      <alignment horizontal="right" vertical="center" wrapText="1" indent="1"/>
    </xf>
    <xf numFmtId="0" fontId="5" fillId="47" borderId="2" xfId="0" applyFont="1" applyFill="1" applyBorder="1" applyAlignment="1">
      <alignment horizontal="left" vertical="center"/>
    </xf>
    <xf numFmtId="0" fontId="31" fillId="4" borderId="65" xfId="0" applyFont="1" applyFill="1" applyBorder="1" applyAlignment="1">
      <alignment horizontal="left" vertical="center" wrapText="1"/>
    </xf>
    <xf numFmtId="166" fontId="13" fillId="28" borderId="70" xfId="0" applyNumberFormat="1" applyFont="1" applyFill="1" applyBorder="1" applyAlignment="1">
      <alignment horizontal="left" vertical="center" wrapText="1" indent="1"/>
    </xf>
    <xf numFmtId="166" fontId="13" fillId="47" borderId="79" xfId="0" applyNumberFormat="1" applyFont="1" applyFill="1" applyBorder="1" applyAlignment="1">
      <alignment horizontal="left" vertical="center" wrapText="1" indent="1"/>
    </xf>
    <xf numFmtId="166" fontId="13" fillId="48" borderId="70" xfId="0" applyNumberFormat="1" applyFont="1" applyFill="1" applyBorder="1" applyAlignment="1">
      <alignment horizontal="left" vertical="center" wrapText="1" indent="1"/>
    </xf>
    <xf numFmtId="0" fontId="5" fillId="48" borderId="2" xfId="0" applyFont="1" applyFill="1" applyBorder="1" applyAlignment="1">
      <alignment horizontal="left" vertical="center"/>
    </xf>
    <xf numFmtId="0" fontId="31" fillId="4" borderId="3" xfId="0" applyFont="1" applyFill="1" applyBorder="1" applyAlignment="1">
      <alignment horizontal="left" vertical="center" indent="1"/>
    </xf>
    <xf numFmtId="0" fontId="5" fillId="5" borderId="0" xfId="0" applyFont="1" applyFill="1" applyAlignment="1">
      <alignment horizontal="left" vertical="center" wrapText="1" indent="1"/>
    </xf>
    <xf numFmtId="0" fontId="14" fillId="4" borderId="0" xfId="0" applyFont="1" applyFill="1" applyAlignment="1">
      <alignment horizontal="center" vertical="center" wrapText="1"/>
    </xf>
    <xf numFmtId="0" fontId="14" fillId="4" borderId="1" xfId="0" applyFont="1" applyFill="1" applyBorder="1" applyAlignment="1">
      <alignment horizontal="right" vertical="center" wrapText="1" indent="1"/>
    </xf>
    <xf numFmtId="0" fontId="56" fillId="4" borderId="4" xfId="9" applyFont="1" applyFill="1" applyBorder="1" applyAlignment="1">
      <alignment horizontal="left" vertical="center" wrapText="1" indent="1"/>
    </xf>
    <xf numFmtId="0" fontId="56" fillId="4" borderId="0" xfId="9" applyFont="1" applyFill="1" applyAlignment="1">
      <alignment horizontal="left" vertical="center" wrapText="1" indent="1"/>
    </xf>
    <xf numFmtId="166" fontId="22" fillId="10" borderId="19" xfId="0" applyNumberFormat="1" applyFont="1" applyFill="1" applyBorder="1" applyAlignment="1">
      <alignment horizontal="center" vertical="center"/>
    </xf>
    <xf numFmtId="166" fontId="72" fillId="27" borderId="1" xfId="0" applyNumberFormat="1" applyFont="1" applyFill="1" applyBorder="1" applyAlignment="1">
      <alignment horizontal="right" vertical="center" wrapText="1" indent="1"/>
    </xf>
    <xf numFmtId="166" fontId="14" fillId="10" borderId="19" xfId="9" applyNumberFormat="1" applyFont="1" applyFill="1" applyBorder="1" applyAlignment="1">
      <alignment horizontal="center" vertical="center"/>
    </xf>
    <xf numFmtId="166" fontId="65" fillId="10" borderId="37" xfId="9" applyNumberFormat="1" applyFont="1" applyFill="1" applyBorder="1" applyAlignment="1">
      <alignment horizontal="center" vertical="center"/>
    </xf>
    <xf numFmtId="0" fontId="14" fillId="4" borderId="0" xfId="0" applyFont="1" applyFill="1" applyAlignment="1">
      <alignment horizontal="left" vertical="center" wrapText="1" indent="1"/>
    </xf>
    <xf numFmtId="0" fontId="54" fillId="28" borderId="5" xfId="0" applyFont="1" applyFill="1" applyBorder="1" applyAlignment="1">
      <alignment horizontal="left" vertical="center"/>
    </xf>
    <xf numFmtId="0" fontId="74" fillId="4" borderId="0" xfId="9" applyFont="1" applyFill="1" applyAlignment="1">
      <alignment horizontal="left" vertical="top" wrapText="1" indent="1"/>
    </xf>
    <xf numFmtId="0" fontId="12" fillId="51" borderId="0" xfId="3" applyFill="1" applyBorder="1" applyAlignment="1">
      <alignment horizontal="center" vertical="center" wrapText="1"/>
    </xf>
    <xf numFmtId="0" fontId="87" fillId="51" borderId="41" xfId="9" applyFont="1" applyFill="1" applyBorder="1" applyAlignment="1">
      <alignment horizontal="left" vertical="center" wrapText="1" indent="1"/>
    </xf>
    <xf numFmtId="0" fontId="87" fillId="51" borderId="64" xfId="9" applyFont="1" applyFill="1" applyBorder="1" applyAlignment="1">
      <alignment horizontal="left" vertical="center" wrapText="1" indent="1"/>
    </xf>
    <xf numFmtId="0" fontId="87" fillId="51" borderId="32" xfId="9" applyFont="1" applyFill="1" applyBorder="1" applyAlignment="1">
      <alignment horizontal="left" vertical="center" wrapText="1" indent="1"/>
    </xf>
    <xf numFmtId="0" fontId="89" fillId="51" borderId="7" xfId="9" applyFont="1" applyFill="1" applyBorder="1" applyAlignment="1">
      <alignment horizontal="left" vertical="center" wrapText="1" indent="1"/>
    </xf>
    <xf numFmtId="0" fontId="87" fillId="51" borderId="88" xfId="9" applyFont="1" applyFill="1" applyBorder="1" applyAlignment="1">
      <alignment horizontal="left" vertical="center" wrapText="1" indent="1"/>
    </xf>
    <xf numFmtId="0" fontId="87" fillId="51" borderId="69" xfId="9" applyFont="1" applyFill="1" applyBorder="1" applyAlignment="1">
      <alignment horizontal="left" vertical="center" wrapText="1" indent="1"/>
    </xf>
    <xf numFmtId="0" fontId="90" fillId="51" borderId="87" xfId="3" applyFont="1" applyFill="1" applyBorder="1" applyAlignment="1">
      <alignment horizontal="left" vertical="center" wrapText="1" indent="1"/>
    </xf>
    <xf numFmtId="0" fontId="90" fillId="51" borderId="88" xfId="3" applyFont="1" applyFill="1" applyBorder="1" applyAlignment="1">
      <alignment horizontal="left" vertical="center" wrapText="1" indent="1"/>
    </xf>
    <xf numFmtId="0" fontId="90" fillId="51" borderId="56" xfId="3" applyFont="1" applyFill="1" applyBorder="1" applyAlignment="1">
      <alignment horizontal="left" vertical="center" wrapText="1" indent="1"/>
    </xf>
    <xf numFmtId="0" fontId="89" fillId="51" borderId="11" xfId="9" applyFont="1" applyFill="1" applyBorder="1" applyAlignment="1">
      <alignment horizontal="left" vertical="center" wrapText="1" indent="1"/>
    </xf>
    <xf numFmtId="0" fontId="87" fillId="51" borderId="86" xfId="9" applyFont="1" applyFill="1" applyBorder="1" applyAlignment="1">
      <alignment horizontal="left" vertical="center" wrapText="1" indent="1"/>
    </xf>
    <xf numFmtId="0" fontId="87" fillId="51" borderId="71" xfId="9" applyFont="1" applyFill="1" applyBorder="1" applyAlignment="1">
      <alignment horizontal="left" vertical="center" wrapText="1" indent="1"/>
    </xf>
    <xf numFmtId="0" fontId="92" fillId="51" borderId="0" xfId="0" applyFont="1" applyFill="1" applyAlignment="1">
      <alignment horizontal="left" vertical="center"/>
    </xf>
    <xf numFmtId="0" fontId="89" fillId="51" borderId="9" xfId="9" applyFont="1" applyFill="1" applyBorder="1" applyAlignment="1">
      <alignment horizontal="left" vertical="center" wrapText="1" indent="1"/>
    </xf>
    <xf numFmtId="0" fontId="87" fillId="51" borderId="49" xfId="9" applyFont="1" applyFill="1" applyBorder="1" applyAlignment="1">
      <alignment horizontal="left" vertical="center" wrapText="1" indent="1"/>
    </xf>
    <xf numFmtId="0" fontId="87" fillId="51" borderId="62" xfId="9" applyFont="1" applyFill="1" applyBorder="1" applyAlignment="1">
      <alignment horizontal="left" vertical="center" wrapText="1" indent="1"/>
    </xf>
    <xf numFmtId="0" fontId="91" fillId="51" borderId="0" xfId="3" applyFont="1" applyFill="1" applyAlignment="1">
      <alignment horizontal="left" vertical="center"/>
    </xf>
    <xf numFmtId="0" fontId="90" fillId="51" borderId="34" xfId="3" applyFont="1" applyFill="1" applyBorder="1" applyAlignment="1">
      <alignment horizontal="left" vertical="center" wrapText="1" indent="1"/>
    </xf>
    <xf numFmtId="0" fontId="90" fillId="51" borderId="49" xfId="3" applyFont="1" applyFill="1" applyBorder="1" applyAlignment="1">
      <alignment horizontal="left" vertical="center" wrapText="1" indent="1"/>
    </xf>
    <xf numFmtId="0" fontId="90" fillId="51" borderId="29" xfId="3" applyFont="1" applyFill="1" applyBorder="1" applyAlignment="1">
      <alignment horizontal="left" vertical="center" wrapText="1" indent="1"/>
    </xf>
    <xf numFmtId="0" fontId="83" fillId="51" borderId="11" xfId="9" applyFont="1" applyFill="1" applyBorder="1" applyAlignment="1">
      <alignment horizontal="left" vertical="center" wrapText="1" indent="1"/>
    </xf>
    <xf numFmtId="0" fontId="84" fillId="51" borderId="86" xfId="9" applyFont="1" applyFill="1" applyBorder="1" applyAlignment="1">
      <alignment horizontal="left" vertical="center" wrapText="1" indent="1"/>
    </xf>
    <xf numFmtId="0" fontId="84" fillId="51" borderId="71" xfId="9" applyFont="1" applyFill="1" applyBorder="1" applyAlignment="1">
      <alignment horizontal="left" vertical="center" wrapText="1" indent="1"/>
    </xf>
    <xf numFmtId="0" fontId="75" fillId="4" borderId="73" xfId="0" applyFont="1" applyFill="1" applyBorder="1" applyAlignment="1">
      <alignment vertical="center"/>
    </xf>
    <xf numFmtId="0" fontId="75" fillId="4" borderId="86" xfId="0" applyFont="1" applyFill="1" applyBorder="1" applyAlignment="1">
      <alignment vertical="center"/>
    </xf>
    <xf numFmtId="0" fontId="75" fillId="4" borderId="37" xfId="0" applyFont="1" applyFill="1" applyBorder="1" applyAlignment="1">
      <alignment vertical="center"/>
    </xf>
    <xf numFmtId="0" fontId="87" fillId="51" borderId="0" xfId="9" applyFont="1" applyFill="1" applyAlignment="1">
      <alignment horizontal="left" vertical="center" wrapText="1" indent="1"/>
    </xf>
    <xf numFmtId="0" fontId="17" fillId="4" borderId="2" xfId="9" applyFont="1" applyFill="1" applyBorder="1" applyAlignment="1">
      <alignment horizontal="center" vertical="center" wrapText="1"/>
    </xf>
    <xf numFmtId="0" fontId="8" fillId="4" borderId="0" xfId="9" applyFont="1" applyFill="1" applyAlignment="1">
      <alignment horizontal="left" vertical="top" wrapText="1" indent="1"/>
    </xf>
    <xf numFmtId="0" fontId="0" fillId="0" borderId="0" xfId="0" applyAlignment="1">
      <alignment horizontal="left" vertical="top" wrapText="1" indent="1"/>
    </xf>
    <xf numFmtId="0" fontId="56" fillId="4" borderId="2" xfId="9" applyFont="1" applyFill="1" applyBorder="1" applyAlignment="1">
      <alignment horizontal="center" vertical="center" wrapText="1"/>
    </xf>
    <xf numFmtId="0" fontId="25" fillId="4" borderId="2" xfId="9" applyFont="1" applyFill="1" applyBorder="1" applyAlignment="1">
      <alignment horizontal="center" vertical="center" wrapText="1"/>
    </xf>
    <xf numFmtId="0" fontId="25" fillId="4" borderId="1" xfId="9" applyFont="1" applyFill="1" applyBorder="1" applyAlignment="1">
      <alignment horizontal="center" vertical="center" wrapText="1"/>
    </xf>
    <xf numFmtId="0" fontId="8" fillId="6" borderId="79" xfId="9" applyFont="1" applyFill="1" applyBorder="1" applyAlignment="1">
      <alignment horizontal="left" vertical="center" wrapText="1" indent="1"/>
    </xf>
    <xf numFmtId="0" fontId="8" fillId="6" borderId="66" xfId="9" applyFont="1" applyFill="1" applyBorder="1" applyAlignment="1">
      <alignment horizontal="left" vertical="center" wrapText="1" indent="1"/>
    </xf>
    <xf numFmtId="0" fontId="8" fillId="6" borderId="70" xfId="9" applyFont="1" applyFill="1" applyBorder="1" applyAlignment="1">
      <alignment horizontal="left" vertical="center" wrapText="1" indent="1"/>
    </xf>
    <xf numFmtId="0" fontId="95" fillId="51" borderId="16" xfId="9" applyFont="1" applyFill="1" applyBorder="1" applyAlignment="1">
      <alignment horizontal="left" vertical="center" wrapText="1" indent="1"/>
    </xf>
    <xf numFmtId="0" fontId="95" fillId="51" borderId="57" xfId="9" applyFont="1" applyFill="1" applyBorder="1" applyAlignment="1">
      <alignment horizontal="left" vertical="center" wrapText="1" indent="1"/>
    </xf>
    <xf numFmtId="0" fontId="95" fillId="51" borderId="19" xfId="9" applyFont="1" applyFill="1" applyBorder="1" applyAlignment="1">
      <alignment horizontal="left" vertical="center" wrapText="1" indent="1"/>
    </xf>
    <xf numFmtId="0" fontId="84" fillId="51" borderId="7" xfId="9" applyFont="1" applyFill="1" applyBorder="1" applyAlignment="1">
      <alignment horizontal="left" vertical="center" wrapText="1"/>
    </xf>
    <xf numFmtId="0" fontId="0" fillId="0" borderId="88" xfId="0" applyBorder="1" applyAlignment="1">
      <alignment horizontal="left" vertical="center" wrapText="1"/>
    </xf>
    <xf numFmtId="0" fontId="0" fillId="0" borderId="69" xfId="0" applyBorder="1" applyAlignment="1">
      <alignment horizontal="left" vertical="center" wrapText="1"/>
    </xf>
    <xf numFmtId="0" fontId="80" fillId="51" borderId="0" xfId="0" applyFont="1" applyFill="1" applyAlignment="1">
      <alignment horizontal="left" vertical="center"/>
    </xf>
    <xf numFmtId="0" fontId="81" fillId="51" borderId="0" xfId="0" applyFont="1" applyFill="1" applyAlignment="1">
      <alignment horizontal="left" vertical="center"/>
    </xf>
    <xf numFmtId="0" fontId="80" fillId="51" borderId="0" xfId="0" applyFont="1" applyFill="1" applyAlignment="1">
      <alignment vertical="center"/>
    </xf>
    <xf numFmtId="0" fontId="87" fillId="51" borderId="5" xfId="9" applyFont="1" applyFill="1" applyBorder="1" applyAlignment="1">
      <alignment horizontal="left" vertical="center" wrapText="1" indent="1"/>
    </xf>
    <xf numFmtId="0" fontId="83" fillId="51" borderId="9" xfId="9" applyFont="1" applyFill="1" applyBorder="1" applyAlignment="1">
      <alignment horizontal="left" vertical="center" wrapText="1" indent="1"/>
    </xf>
    <xf numFmtId="0" fontId="83" fillId="51" borderId="49" xfId="9" applyFont="1" applyFill="1" applyBorder="1" applyAlignment="1">
      <alignment horizontal="left" vertical="center" wrapText="1" indent="1"/>
    </xf>
    <xf numFmtId="0" fontId="83" fillId="51" borderId="62" xfId="9" applyFont="1" applyFill="1" applyBorder="1" applyAlignment="1">
      <alignment horizontal="left" vertical="center" wrapText="1" indent="1"/>
    </xf>
    <xf numFmtId="0" fontId="82" fillId="51" borderId="34" xfId="3" applyFont="1" applyFill="1" applyBorder="1" applyAlignment="1">
      <alignment horizontal="left" vertical="center" wrapText="1" indent="1"/>
    </xf>
    <xf numFmtId="0" fontId="82" fillId="51" borderId="49" xfId="3" applyFont="1" applyFill="1" applyBorder="1" applyAlignment="1">
      <alignment horizontal="left" vertical="center" wrapText="1" indent="1"/>
    </xf>
    <xf numFmtId="0" fontId="82" fillId="51" borderId="29" xfId="3" applyFont="1" applyFill="1" applyBorder="1" applyAlignment="1">
      <alignment horizontal="left" vertical="center" wrapText="1" indent="1"/>
    </xf>
    <xf numFmtId="0" fontId="84" fillId="51" borderId="49" xfId="9" applyFont="1" applyFill="1" applyBorder="1" applyAlignment="1">
      <alignment horizontal="left" vertical="center" wrapText="1" indent="1"/>
    </xf>
    <xf numFmtId="0" fontId="84" fillId="51" borderId="62" xfId="9" applyFont="1" applyFill="1" applyBorder="1" applyAlignment="1">
      <alignment horizontal="left" vertical="center" wrapText="1" indent="1"/>
    </xf>
    <xf numFmtId="0" fontId="98" fillId="4" borderId="2" xfId="0" applyFont="1" applyFill="1" applyBorder="1" applyAlignment="1">
      <alignment horizontal="left" vertical="center" wrapText="1" indent="1"/>
    </xf>
  </cellXfs>
  <cellStyles count="14">
    <cellStyle name="Comma 2" xfId="4" xr:uid="{00000000-0005-0000-0000-000006000000}"/>
    <cellStyle name="Currency 2" xfId="5" xr:uid="{00000000-0005-0000-0000-000007000000}"/>
    <cellStyle name="Currency 2 2" xfId="6" xr:uid="{00000000-0005-0000-0000-000008000000}"/>
    <cellStyle name="Excel Built-in Accent3" xfId="13" xr:uid="{00000000-0005-0000-0000-00000F000000}"/>
    <cellStyle name="Hyperlink 2" xfId="7" xr:uid="{00000000-0005-0000-0000-000009000000}"/>
    <cellStyle name="Komma" xfId="1" builtinId="3"/>
    <cellStyle name="Link" xfId="3" builtinId="8"/>
    <cellStyle name="Normal 2" xfId="8" xr:uid="{00000000-0005-0000-0000-00000A000000}"/>
    <cellStyle name="Normal 3" xfId="9" xr:uid="{00000000-0005-0000-0000-00000B000000}"/>
    <cellStyle name="Normal 4" xfId="10" xr:uid="{00000000-0005-0000-0000-00000C000000}"/>
    <cellStyle name="Normal 4 2" xfId="11" xr:uid="{00000000-0005-0000-0000-00000D000000}"/>
    <cellStyle name="Percent 2" xfId="12" xr:uid="{00000000-0005-0000-0000-00000E000000}"/>
    <cellStyle name="Prozent" xfId="2" builtinId="5"/>
    <cellStyle name="Standard" xfId="0" builtinId="0"/>
  </cellStyles>
  <dxfs count="0"/>
  <tableStyles count="0" defaultTableStyle="TableStyleMedium2" defaultPivotStyle="PivotStyleLight16"/>
  <colors>
    <indexedColors>
      <rgbColor rgb="FF000000"/>
      <rgbColor rgb="FFFFFFFF"/>
      <rgbColor rgb="FFEA0000"/>
      <rgbColor rgb="FF8AAC46"/>
      <rgbColor rgb="FF0000FF"/>
      <rgbColor rgb="FFFFFF00"/>
      <rgbColor rgb="FFD9D9D9"/>
      <rgbColor rgb="FF00FE99"/>
      <rgbColor rgb="FFFF3300"/>
      <rgbColor rgb="FF017F00"/>
      <rgbColor rgb="FF376092"/>
      <rgbColor rgb="FF77933C"/>
      <rgbColor rgb="FF9BBB59"/>
      <rgbColor rgb="FF1889BF"/>
      <rgbColor rgb="FFBFBFBF"/>
      <rgbColor rgb="FF7F7F7F"/>
      <rgbColor rgb="FF7E93E9"/>
      <rgbColor rgb="FF9E3735"/>
      <rgbColor rgb="FFFFFFCC"/>
      <rgbColor rgb="FFC2FEFF"/>
      <rgbColor rgb="FF595959"/>
      <rgbColor rgb="FFFE66CC"/>
      <rgbColor rgb="FF0070C0"/>
      <rgbColor rgb="FFC6D9F1"/>
      <rgbColor rgb="FFE6E0EC"/>
      <rgbColor rgb="FFE5DFEC"/>
      <rgbColor rgb="FFC3D69B"/>
      <rgbColor rgb="FF6A93C6"/>
      <rgbColor rgb="FFB7DEE8"/>
      <rgbColor rgb="FFCD9900"/>
      <rgbColor rgb="FF00A250"/>
      <rgbColor rgb="FFD9E0D4"/>
      <rgbColor rgb="FF558ED5"/>
      <rgbColor rgb="FFCCECFF"/>
      <rgbColor rgb="FFEBF1DE"/>
      <rgbColor rgb="FFFFE781"/>
      <rgbColor rgb="FF8EB4E3"/>
      <rgbColor rgb="FFC4BD97"/>
      <rgbColor rgb="FFB3A2C7"/>
      <rgbColor rgb="FFFAC08F"/>
      <rgbColor rgb="FF538AD2"/>
      <rgbColor rgb="FF66CCFF"/>
      <rgbColor rgb="FFBCE90B"/>
      <rgbColor rgb="FFFFCD66"/>
      <rgbColor rgb="FFFD8602"/>
      <rgbColor rgb="FFEA5401"/>
      <rgbColor rgb="FF604A7B"/>
      <rgbColor rgb="FFA6A6A6"/>
      <rgbColor rgb="FF005AA7"/>
      <rgbColor rgb="FF347D94"/>
      <rgbColor rgb="FF4F6228"/>
      <rgbColor rgb="FF404040"/>
      <rgbColor rgb="FFBB3300"/>
      <rgbColor rgb="FF964D02"/>
      <rgbColor rgb="FF21518B"/>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lang="en-CA" sz="1800" b="1" strike="noStrike" spc="-1">
                <a:solidFill>
                  <a:srgbClr val="595959"/>
                </a:solidFill>
                <a:latin typeface="Calibri"/>
              </a:defRPr>
            </a:pPr>
            <a:r>
              <a:rPr lang="en-CA" sz="1800" b="1" strike="noStrike" spc="-1">
                <a:solidFill>
                  <a:srgbClr val="595959"/>
                </a:solidFill>
                <a:latin typeface="Calibri"/>
              </a:rPr>
              <a:t>ESG Bewertung</a:t>
            </a:r>
          </a:p>
        </c:rich>
      </c:tx>
      <c:overlay val="0"/>
      <c:spPr>
        <a:noFill/>
        <a:ln w="0">
          <a:noFill/>
        </a:ln>
      </c:spPr>
    </c:title>
    <c:autoTitleDeleted val="0"/>
    <c:plotArea>
      <c:layout>
        <c:manualLayout>
          <c:layoutTarget val="inner"/>
          <c:xMode val="edge"/>
          <c:yMode val="edge"/>
          <c:x val="0.248255319148936"/>
          <c:y val="0.18357441948991199"/>
          <c:w val="0.67483687943262405"/>
          <c:h val="0.74933384088313704"/>
        </c:manualLayout>
      </c:layout>
      <c:barChart>
        <c:barDir val="bar"/>
        <c:grouping val="clustered"/>
        <c:varyColors val="0"/>
        <c:ser>
          <c:idx val="0"/>
          <c:order val="0"/>
          <c:spPr>
            <a:solidFill>
              <a:srgbClr val="4F81BD"/>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'ESG Bewertung'!$C$11:$C$23</c:f>
              <c:strCache>
                <c:ptCount val="13"/>
                <c:pt idx="0">
                  <c:v>   Geschäftsordnung</c:v>
                </c:pt>
                <c:pt idx="1">
                  <c:v>   Energie</c:v>
                </c:pt>
                <c:pt idx="2">
                  <c:v>   Wasser</c:v>
                </c:pt>
                <c:pt idx="3">
                  <c:v>    Beschaffung</c:v>
                </c:pt>
                <c:pt idx="4">
                  <c:v>   GHG Emissionen</c:v>
                </c:pt>
                <c:pt idx="5">
                  <c:v>   THG Emissionen</c:v>
                </c:pt>
                <c:pt idx="6">
                  <c:v>   Abfall</c:v>
                </c:pt>
                <c:pt idx="7">
                  <c:v>   Ökosysteme</c:v>
                </c:pt>
                <c:pt idx="8">
                  <c:v>   Gehälter</c:v>
                </c:pt>
                <c:pt idx="9">
                  <c:v>  Gesundheit</c:v>
                </c:pt>
                <c:pt idx="10">
                  <c:v>  Arbeitsbedingungen</c:v>
                </c:pt>
                <c:pt idx="11">
                  <c:v>   Diversity</c:v>
                </c:pt>
                <c:pt idx="12">
                  <c:v>   Gemeinschaft</c:v>
                </c:pt>
              </c:strCache>
            </c:strRef>
          </c:cat>
          <c:val>
            <c:numRef>
              <c:f>'ESG Bewertung'!$D$11:$D$23</c:f>
              <c:numCache>
                <c:formatCode>0\ %</c:formatCode>
                <c:ptCount val="13"/>
              </c:numCache>
            </c:numRef>
          </c:val>
          <c:extLst>
            <c:ext xmlns:c16="http://schemas.microsoft.com/office/drawing/2014/chart" uri="{C3380CC4-5D6E-409C-BE32-E72D297353CC}">
              <c16:uniqueId val="{00000000-9348-B341-997B-7366533C0AC9}"/>
            </c:ext>
          </c:extLst>
        </c:ser>
        <c:ser>
          <c:idx val="1"/>
          <c:order val="1"/>
          <c:spPr>
            <a:solidFill>
              <a:srgbClr val="C0504D"/>
            </a:solidFill>
            <a:ln w="0">
              <a:noFill/>
            </a:ln>
          </c:spPr>
          <c:invertIfNegative val="0"/>
          <c:dPt>
            <c:idx val="0"/>
            <c:invertIfNegative val="0"/>
            <c:bubble3D val="0"/>
            <c:spPr>
              <a:solidFill>
                <a:srgbClr val="B3A2C7"/>
              </a:solidFill>
              <a:ln w="0">
                <a:noFill/>
              </a:ln>
            </c:spPr>
            <c:extLst>
              <c:ext xmlns:c16="http://schemas.microsoft.com/office/drawing/2014/chart" uri="{C3380CC4-5D6E-409C-BE32-E72D297353CC}">
                <c16:uniqueId val="{00000002-9348-B341-997B-7366533C0AC9}"/>
              </c:ext>
            </c:extLst>
          </c:dPt>
          <c:dPt>
            <c:idx val="1"/>
            <c:invertIfNegative val="0"/>
            <c:bubble3D val="0"/>
            <c:spPr>
              <a:solidFill>
                <a:srgbClr val="77933C"/>
              </a:solidFill>
              <a:ln w="0">
                <a:noFill/>
              </a:ln>
            </c:spPr>
            <c:extLst>
              <c:ext xmlns:c16="http://schemas.microsoft.com/office/drawing/2014/chart" uri="{C3380CC4-5D6E-409C-BE32-E72D297353CC}">
                <c16:uniqueId val="{00000004-9348-B341-997B-7366533C0AC9}"/>
              </c:ext>
            </c:extLst>
          </c:dPt>
          <c:dPt>
            <c:idx val="2"/>
            <c:invertIfNegative val="0"/>
            <c:bubble3D val="0"/>
            <c:spPr>
              <a:solidFill>
                <a:srgbClr val="77933C"/>
              </a:solidFill>
              <a:ln w="0">
                <a:noFill/>
              </a:ln>
            </c:spPr>
            <c:extLst>
              <c:ext xmlns:c16="http://schemas.microsoft.com/office/drawing/2014/chart" uri="{C3380CC4-5D6E-409C-BE32-E72D297353CC}">
                <c16:uniqueId val="{00000006-9348-B341-997B-7366533C0AC9}"/>
              </c:ext>
            </c:extLst>
          </c:dPt>
          <c:dPt>
            <c:idx val="3"/>
            <c:invertIfNegative val="0"/>
            <c:bubble3D val="0"/>
            <c:spPr>
              <a:solidFill>
                <a:srgbClr val="77933C"/>
              </a:solidFill>
              <a:ln w="0">
                <a:noFill/>
              </a:ln>
            </c:spPr>
            <c:extLst>
              <c:ext xmlns:c16="http://schemas.microsoft.com/office/drawing/2014/chart" uri="{C3380CC4-5D6E-409C-BE32-E72D297353CC}">
                <c16:uniqueId val="{00000008-9348-B341-997B-7366533C0AC9}"/>
              </c:ext>
            </c:extLst>
          </c:dPt>
          <c:dPt>
            <c:idx val="4"/>
            <c:invertIfNegative val="0"/>
            <c:bubble3D val="0"/>
            <c:spPr>
              <a:solidFill>
                <a:srgbClr val="77933C"/>
              </a:solidFill>
              <a:ln w="0">
                <a:noFill/>
              </a:ln>
            </c:spPr>
            <c:extLst>
              <c:ext xmlns:c16="http://schemas.microsoft.com/office/drawing/2014/chart" uri="{C3380CC4-5D6E-409C-BE32-E72D297353CC}">
                <c16:uniqueId val="{0000000A-9348-B341-997B-7366533C0AC9}"/>
              </c:ext>
            </c:extLst>
          </c:dPt>
          <c:dPt>
            <c:idx val="5"/>
            <c:invertIfNegative val="0"/>
            <c:bubble3D val="0"/>
            <c:spPr>
              <a:solidFill>
                <a:srgbClr val="77933C"/>
              </a:solidFill>
              <a:ln w="0">
                <a:noFill/>
              </a:ln>
            </c:spPr>
            <c:extLst>
              <c:ext xmlns:c16="http://schemas.microsoft.com/office/drawing/2014/chart" uri="{C3380CC4-5D6E-409C-BE32-E72D297353CC}">
                <c16:uniqueId val="{0000000C-9348-B341-997B-7366533C0AC9}"/>
              </c:ext>
            </c:extLst>
          </c:dPt>
          <c:dPt>
            <c:idx val="6"/>
            <c:invertIfNegative val="0"/>
            <c:bubble3D val="0"/>
            <c:spPr>
              <a:solidFill>
                <a:srgbClr val="77933C"/>
              </a:solidFill>
              <a:ln w="0">
                <a:noFill/>
              </a:ln>
            </c:spPr>
            <c:extLst>
              <c:ext xmlns:c16="http://schemas.microsoft.com/office/drawing/2014/chart" uri="{C3380CC4-5D6E-409C-BE32-E72D297353CC}">
                <c16:uniqueId val="{0000000E-9348-B341-997B-7366533C0AC9}"/>
              </c:ext>
            </c:extLst>
          </c:dPt>
          <c:dPt>
            <c:idx val="7"/>
            <c:invertIfNegative val="0"/>
            <c:bubble3D val="0"/>
            <c:spPr>
              <a:solidFill>
                <a:srgbClr val="77933C"/>
              </a:solidFill>
              <a:ln w="0">
                <a:noFill/>
              </a:ln>
            </c:spPr>
            <c:extLst>
              <c:ext xmlns:c16="http://schemas.microsoft.com/office/drawing/2014/chart" uri="{C3380CC4-5D6E-409C-BE32-E72D297353CC}">
                <c16:uniqueId val="{00000010-9348-B341-997B-7366533C0AC9}"/>
              </c:ext>
            </c:extLst>
          </c:dPt>
          <c:dPt>
            <c:idx val="8"/>
            <c:invertIfNegative val="0"/>
            <c:bubble3D val="0"/>
            <c:spPr>
              <a:solidFill>
                <a:srgbClr val="548DD5"/>
              </a:solidFill>
              <a:ln w="0">
                <a:noFill/>
              </a:ln>
            </c:spPr>
            <c:extLst>
              <c:ext xmlns:c16="http://schemas.microsoft.com/office/drawing/2014/chart" uri="{C3380CC4-5D6E-409C-BE32-E72D297353CC}">
                <c16:uniqueId val="{00000012-9348-B341-997B-7366533C0AC9}"/>
              </c:ext>
            </c:extLst>
          </c:dPt>
          <c:dPt>
            <c:idx val="9"/>
            <c:invertIfNegative val="0"/>
            <c:bubble3D val="0"/>
            <c:spPr>
              <a:solidFill>
                <a:srgbClr val="548DD5"/>
              </a:solidFill>
              <a:ln w="0">
                <a:noFill/>
              </a:ln>
            </c:spPr>
            <c:extLst>
              <c:ext xmlns:c16="http://schemas.microsoft.com/office/drawing/2014/chart" uri="{C3380CC4-5D6E-409C-BE32-E72D297353CC}">
                <c16:uniqueId val="{00000014-9348-B341-997B-7366533C0AC9}"/>
              </c:ext>
            </c:extLst>
          </c:dPt>
          <c:dPt>
            <c:idx val="10"/>
            <c:invertIfNegative val="0"/>
            <c:bubble3D val="0"/>
            <c:spPr>
              <a:solidFill>
                <a:srgbClr val="548DD5"/>
              </a:solidFill>
              <a:ln w="0">
                <a:noFill/>
              </a:ln>
            </c:spPr>
            <c:extLst>
              <c:ext xmlns:c16="http://schemas.microsoft.com/office/drawing/2014/chart" uri="{C3380CC4-5D6E-409C-BE32-E72D297353CC}">
                <c16:uniqueId val="{00000016-9348-B341-997B-7366533C0AC9}"/>
              </c:ext>
            </c:extLst>
          </c:dPt>
          <c:dPt>
            <c:idx val="11"/>
            <c:invertIfNegative val="0"/>
            <c:bubble3D val="0"/>
            <c:spPr>
              <a:solidFill>
                <a:srgbClr val="548DD5"/>
              </a:solidFill>
              <a:ln w="0">
                <a:noFill/>
              </a:ln>
            </c:spPr>
            <c:extLst>
              <c:ext xmlns:c16="http://schemas.microsoft.com/office/drawing/2014/chart" uri="{C3380CC4-5D6E-409C-BE32-E72D297353CC}">
                <c16:uniqueId val="{00000018-9348-B341-997B-7366533C0AC9}"/>
              </c:ext>
            </c:extLst>
          </c:dPt>
          <c:dPt>
            <c:idx val="12"/>
            <c:invertIfNegative val="0"/>
            <c:bubble3D val="0"/>
            <c:spPr>
              <a:solidFill>
                <a:srgbClr val="357D94"/>
              </a:solidFill>
              <a:ln w="0">
                <a:noFill/>
              </a:ln>
            </c:spPr>
            <c:extLst>
              <c:ext xmlns:c16="http://schemas.microsoft.com/office/drawing/2014/chart" uri="{C3380CC4-5D6E-409C-BE32-E72D297353CC}">
                <c16:uniqueId val="{0000001A-9348-B341-997B-7366533C0AC9}"/>
              </c:ext>
            </c:extLst>
          </c:dPt>
          <c:dLbls>
            <c:dLbl>
              <c:idx val="0"/>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2-9348-B341-997B-7366533C0AC9}"/>
                </c:ext>
              </c:extLst>
            </c:dLbl>
            <c:dLbl>
              <c:idx val="1"/>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4-9348-B341-997B-7366533C0AC9}"/>
                </c:ext>
              </c:extLst>
            </c:dLbl>
            <c:dLbl>
              <c:idx val="2"/>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6-9348-B341-997B-7366533C0AC9}"/>
                </c:ext>
              </c:extLst>
            </c:dLbl>
            <c:dLbl>
              <c:idx val="3"/>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8-9348-B341-997B-7366533C0AC9}"/>
                </c:ext>
              </c:extLst>
            </c:dLbl>
            <c:dLbl>
              <c:idx val="4"/>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A-9348-B341-997B-7366533C0AC9}"/>
                </c:ext>
              </c:extLst>
            </c:dLbl>
            <c:dLbl>
              <c:idx val="5"/>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C-9348-B341-997B-7366533C0AC9}"/>
                </c:ext>
              </c:extLst>
            </c:dLbl>
            <c:dLbl>
              <c:idx val="6"/>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E-9348-B341-997B-7366533C0AC9}"/>
                </c:ext>
              </c:extLst>
            </c:dLbl>
            <c:dLbl>
              <c:idx val="7"/>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0-9348-B341-997B-7366533C0AC9}"/>
                </c:ext>
              </c:extLst>
            </c:dLbl>
            <c:dLbl>
              <c:idx val="8"/>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2-9348-B341-997B-7366533C0AC9}"/>
                </c:ext>
              </c:extLst>
            </c:dLbl>
            <c:dLbl>
              <c:idx val="9"/>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4-9348-B341-997B-7366533C0AC9}"/>
                </c:ext>
              </c:extLst>
            </c:dLbl>
            <c:dLbl>
              <c:idx val="10"/>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6-9348-B341-997B-7366533C0AC9}"/>
                </c:ext>
              </c:extLst>
            </c:dLbl>
            <c:dLbl>
              <c:idx val="11"/>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8-9348-B341-997B-7366533C0AC9}"/>
                </c:ext>
              </c:extLst>
            </c:dLbl>
            <c:dLbl>
              <c:idx val="12"/>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A-9348-B341-997B-7366533C0AC9}"/>
                </c:ext>
              </c:extLst>
            </c:dLbl>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'ESG Bewertung'!$C$11:$C$23</c:f>
              <c:strCache>
                <c:ptCount val="13"/>
                <c:pt idx="0">
                  <c:v>   Geschäftsordnung</c:v>
                </c:pt>
                <c:pt idx="1">
                  <c:v>   Energie</c:v>
                </c:pt>
                <c:pt idx="2">
                  <c:v>   Wasser</c:v>
                </c:pt>
                <c:pt idx="3">
                  <c:v>    Beschaffung</c:v>
                </c:pt>
                <c:pt idx="4">
                  <c:v>   GHG Emissionen</c:v>
                </c:pt>
                <c:pt idx="5">
                  <c:v>   THG Emissionen</c:v>
                </c:pt>
                <c:pt idx="6">
                  <c:v>   Abfall</c:v>
                </c:pt>
                <c:pt idx="7">
                  <c:v>   Ökosysteme</c:v>
                </c:pt>
                <c:pt idx="8">
                  <c:v>   Gehälter</c:v>
                </c:pt>
                <c:pt idx="9">
                  <c:v>  Gesundheit</c:v>
                </c:pt>
                <c:pt idx="10">
                  <c:v>  Arbeitsbedingungen</c:v>
                </c:pt>
                <c:pt idx="11">
                  <c:v>   Diversity</c:v>
                </c:pt>
                <c:pt idx="12">
                  <c:v>   Gemeinschaft</c:v>
                </c:pt>
              </c:strCache>
            </c:strRef>
          </c:cat>
          <c:val>
            <c:numRef>
              <c:f>'ESG Bewertung'!$E$11:$E$23</c:f>
              <c:numCache>
                <c:formatCode>0\ %</c:formatCode>
                <c:ptCount val="13"/>
                <c:pt idx="0">
                  <c:v>0.5</c:v>
                </c:pt>
                <c:pt idx="1">
                  <c:v>0.16666666666666666</c:v>
                </c:pt>
                <c:pt idx="2">
                  <c:v>0.66666666666666663</c:v>
                </c:pt>
                <c:pt idx="3">
                  <c:v>0.51666666666666672</c:v>
                </c:pt>
                <c:pt idx="4">
                  <c:v>0.53888888888888886</c:v>
                </c:pt>
                <c:pt idx="5">
                  <c:v>0.66250000000000009</c:v>
                </c:pt>
                <c:pt idx="6">
                  <c:v>0.68571428571428572</c:v>
                </c:pt>
                <c:pt idx="7">
                  <c:v>0.7</c:v>
                </c:pt>
                <c:pt idx="8">
                  <c:v>0.80000000000000016</c:v>
                </c:pt>
                <c:pt idx="9">
                  <c:v>0.3</c:v>
                </c:pt>
                <c:pt idx="10">
                  <c:v>0.75</c:v>
                </c:pt>
                <c:pt idx="11">
                  <c:v>0.67272727272727284</c:v>
                </c:pt>
                <c:pt idx="12">
                  <c:v>0.79999999999999993</c:v>
                </c:pt>
              </c:numCache>
            </c:numRef>
          </c:val>
          <c:extLst>
            <c:ext xmlns:c16="http://schemas.microsoft.com/office/drawing/2014/chart" uri="{C3380CC4-5D6E-409C-BE32-E72D297353CC}">
              <c16:uniqueId val="{0000001B-9348-B341-997B-7366533C0AC9}"/>
            </c:ext>
          </c:extLst>
        </c:ser>
        <c:dLbls>
          <c:showLegendKey val="0"/>
          <c:showVal val="0"/>
          <c:showCatName val="0"/>
          <c:showSerName val="0"/>
          <c:showPercent val="0"/>
          <c:showBubbleSize val="0"/>
        </c:dLbls>
        <c:gapWidth val="50"/>
        <c:axId val="75229309"/>
        <c:axId val="64380587"/>
      </c:barChart>
      <c:catAx>
        <c:axId val="75229309"/>
        <c:scaling>
          <c:orientation val="maxMin"/>
        </c:scaling>
        <c:delete val="0"/>
        <c:axPos val="l"/>
        <c:numFmt formatCode="General" sourceLinked="0"/>
        <c:majorTickMark val="none"/>
        <c:minorTickMark val="none"/>
        <c:tickLblPos val="nextTo"/>
        <c:spPr>
          <a:ln w="9360">
            <a:solidFill>
              <a:srgbClr val="D9D9D9"/>
            </a:solidFill>
            <a:round/>
          </a:ln>
        </c:spPr>
        <c:txPr>
          <a:bodyPr/>
          <a:lstStyle/>
          <a:p>
            <a:pPr>
              <a:defRPr sz="1100" b="0" strike="noStrike" spc="-1">
                <a:solidFill>
                  <a:srgbClr val="595959"/>
                </a:solidFill>
                <a:latin typeface="Calibri"/>
              </a:defRPr>
            </a:pPr>
            <a:endParaRPr lang="de-DE"/>
          </a:p>
        </c:txPr>
        <c:crossAx val="64380587"/>
        <c:crosses val="autoZero"/>
        <c:auto val="1"/>
        <c:lblAlgn val="ctr"/>
        <c:lblOffset val="100"/>
        <c:noMultiLvlLbl val="0"/>
      </c:catAx>
      <c:valAx>
        <c:axId val="64380587"/>
        <c:scaling>
          <c:orientation val="minMax"/>
          <c:max val="1"/>
        </c:scaling>
        <c:delete val="0"/>
        <c:axPos val="t"/>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1000" b="0" strike="noStrike" spc="-1">
                <a:solidFill>
                  <a:srgbClr val="595959"/>
                </a:solidFill>
                <a:latin typeface="Calibri"/>
              </a:defRPr>
            </a:pPr>
            <a:endParaRPr lang="de-DE"/>
          </a:p>
        </c:txPr>
        <c:crossAx val="75229309"/>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lang="en-CA" sz="1800" b="1" strike="noStrike" spc="-1">
                <a:solidFill>
                  <a:srgbClr val="595959"/>
                </a:solidFill>
                <a:latin typeface="Calibri"/>
              </a:defRPr>
            </a:pPr>
            <a:r>
              <a:rPr lang="en-CA" sz="1800" b="1" strike="noStrike" spc="-1">
                <a:solidFill>
                  <a:srgbClr val="595959"/>
                </a:solidFill>
                <a:latin typeface="Calibri"/>
              </a:rPr>
              <a:t>Gesamtwertung</a:t>
            </a:r>
          </a:p>
        </c:rich>
      </c:tx>
      <c:overlay val="0"/>
      <c:spPr>
        <a:noFill/>
        <a:ln w="0">
          <a:noFill/>
        </a:ln>
      </c:spPr>
    </c:title>
    <c:autoTitleDeleted val="0"/>
    <c:plotArea>
      <c:layout>
        <c:manualLayout>
          <c:layoutTarget val="inner"/>
          <c:xMode val="edge"/>
          <c:yMode val="edge"/>
          <c:x val="0.246593618712388"/>
          <c:y val="0.408065290446471"/>
          <c:w val="0.67219257408879296"/>
          <c:h val="0.50984157465194402"/>
        </c:manualLayout>
      </c:layout>
      <c:barChart>
        <c:barDir val="bar"/>
        <c:grouping val="clustered"/>
        <c:varyColors val="0"/>
        <c:ser>
          <c:idx val="0"/>
          <c:order val="0"/>
          <c:spPr>
            <a:solidFill>
              <a:srgbClr val="B3A2C7"/>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'ESG Bewertung'!$C$24:$C$26</c:f>
              <c:strCache>
                <c:ptCount val="3"/>
                <c:pt idx="0">
                  <c:v>Durchschnittsleistung   </c:v>
                </c:pt>
                <c:pt idx="1">
                  <c:v>  +Boni durch positive Effekte</c:v>
                </c:pt>
                <c:pt idx="2">
                  <c:v>Gesamtbewertung</c:v>
                </c:pt>
              </c:strCache>
            </c:strRef>
          </c:cat>
          <c:val>
            <c:numRef>
              <c:f>'ESG Bewertung'!$E$24:$E$26</c:f>
              <c:numCache>
                <c:formatCode>0\ %</c:formatCode>
                <c:ptCount val="3"/>
                <c:pt idx="0">
                  <c:v>0.59691003441003443</c:v>
                </c:pt>
                <c:pt idx="1">
                  <c:v>0.09</c:v>
                </c:pt>
                <c:pt idx="2">
                  <c:v>0.6869100344100344</c:v>
                </c:pt>
              </c:numCache>
            </c:numRef>
          </c:val>
          <c:extLst>
            <c:ext xmlns:c16="http://schemas.microsoft.com/office/drawing/2014/chart" uri="{C3380CC4-5D6E-409C-BE32-E72D297353CC}">
              <c16:uniqueId val="{00000000-3FAE-AE4B-AF79-6F8DD5BF46B8}"/>
            </c:ext>
          </c:extLst>
        </c:ser>
        <c:dLbls>
          <c:showLegendKey val="0"/>
          <c:showVal val="0"/>
          <c:showCatName val="0"/>
          <c:showSerName val="0"/>
          <c:showPercent val="0"/>
          <c:showBubbleSize val="0"/>
        </c:dLbls>
        <c:gapWidth val="182"/>
        <c:axId val="57677036"/>
        <c:axId val="65918637"/>
      </c:barChart>
      <c:catAx>
        <c:axId val="57677036"/>
        <c:scaling>
          <c:orientation val="maxMin"/>
        </c:scaling>
        <c:delete val="0"/>
        <c:axPos val="l"/>
        <c:numFmt formatCode="General" sourceLinked="0"/>
        <c:majorTickMark val="none"/>
        <c:minorTickMark val="none"/>
        <c:tickLblPos val="nextTo"/>
        <c:spPr>
          <a:ln w="9360">
            <a:solidFill>
              <a:srgbClr val="D9D9D9"/>
            </a:solidFill>
            <a:round/>
          </a:ln>
        </c:spPr>
        <c:txPr>
          <a:bodyPr/>
          <a:lstStyle/>
          <a:p>
            <a:pPr>
              <a:defRPr sz="900" b="0" strike="noStrike" spc="-1">
                <a:solidFill>
                  <a:srgbClr val="595959"/>
                </a:solidFill>
                <a:latin typeface="Calibri"/>
              </a:defRPr>
            </a:pPr>
            <a:endParaRPr lang="de-DE"/>
          </a:p>
        </c:txPr>
        <c:crossAx val="65918637"/>
        <c:crosses val="autoZero"/>
        <c:auto val="1"/>
        <c:lblAlgn val="ctr"/>
        <c:lblOffset val="100"/>
        <c:noMultiLvlLbl val="0"/>
      </c:catAx>
      <c:valAx>
        <c:axId val="65918637"/>
        <c:scaling>
          <c:orientation val="minMax"/>
          <c:max val="1"/>
        </c:scaling>
        <c:delete val="0"/>
        <c:axPos val="t"/>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900" b="0" strike="noStrike" spc="-1">
                <a:solidFill>
                  <a:srgbClr val="595959"/>
                </a:solidFill>
                <a:latin typeface="Calibri"/>
              </a:defRPr>
            </a:pPr>
            <a:endParaRPr lang="de-DE"/>
          </a:p>
        </c:txPr>
        <c:crossAx val="57677036"/>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lang="en-CA" sz="1800" b="1" strike="noStrike" spc="-1">
                <a:solidFill>
                  <a:srgbClr val="595959"/>
                </a:solidFill>
                <a:latin typeface="Calibri"/>
              </a:defRPr>
            </a:pPr>
            <a:r>
              <a:rPr lang="en-CA" sz="1800" b="1" strike="noStrike" spc="-1">
                <a:solidFill>
                  <a:srgbClr val="595959"/>
                </a:solidFill>
                <a:latin typeface="Calibri"/>
              </a:rPr>
              <a:t>SDG-Bewertungen </a:t>
            </a:r>
          </a:p>
        </c:rich>
      </c:tx>
      <c:overlay val="0"/>
      <c:spPr>
        <a:noFill/>
        <a:ln w="0">
          <a:noFill/>
        </a:ln>
      </c:spPr>
    </c:title>
    <c:autoTitleDeleted val="0"/>
    <c:plotArea>
      <c:layout>
        <c:manualLayout>
          <c:layoutTarget val="inner"/>
          <c:xMode val="edge"/>
          <c:yMode val="edge"/>
          <c:x val="0.174776538471446"/>
          <c:y val="0.12898678414096901"/>
          <c:w val="0.75935704901986001"/>
          <c:h val="0.84205580029368599"/>
        </c:manualLayout>
      </c:layout>
      <c:barChart>
        <c:barDir val="bar"/>
        <c:grouping val="clustered"/>
        <c:varyColors val="0"/>
        <c:ser>
          <c:idx val="0"/>
          <c:order val="0"/>
          <c:spPr>
            <a:solidFill>
              <a:srgbClr val="4F81BD"/>
            </a:solidFill>
            <a:ln w="0">
              <a:noFill/>
            </a:ln>
          </c:spPr>
          <c:invertIfNegative val="0"/>
          <c:dPt>
            <c:idx val="0"/>
            <c:invertIfNegative val="0"/>
            <c:bubble3D val="0"/>
            <c:spPr>
              <a:solidFill>
                <a:srgbClr val="FF3300"/>
              </a:solidFill>
              <a:ln w="0">
                <a:noFill/>
              </a:ln>
            </c:spPr>
            <c:extLst>
              <c:ext xmlns:c16="http://schemas.microsoft.com/office/drawing/2014/chart" uri="{C3380CC4-5D6E-409C-BE32-E72D297353CC}">
                <c16:uniqueId val="{00000001-4DE9-8449-BF92-F6998621E3ED}"/>
              </c:ext>
            </c:extLst>
          </c:dPt>
          <c:dPt>
            <c:idx val="1"/>
            <c:invertIfNegative val="0"/>
            <c:bubble3D val="0"/>
            <c:spPr>
              <a:solidFill>
                <a:srgbClr val="FABF8F"/>
              </a:solidFill>
              <a:ln w="0">
                <a:noFill/>
              </a:ln>
            </c:spPr>
            <c:extLst>
              <c:ext xmlns:c16="http://schemas.microsoft.com/office/drawing/2014/chart" uri="{C3380CC4-5D6E-409C-BE32-E72D297353CC}">
                <c16:uniqueId val="{00000003-4DE9-8449-BF92-F6998621E3ED}"/>
              </c:ext>
            </c:extLst>
          </c:dPt>
          <c:dPt>
            <c:idx val="2"/>
            <c:invertIfNegative val="0"/>
            <c:bubble3D val="0"/>
            <c:spPr>
              <a:solidFill>
                <a:srgbClr val="8AAC46"/>
              </a:solidFill>
              <a:ln w="0">
                <a:noFill/>
              </a:ln>
            </c:spPr>
            <c:extLst>
              <c:ext xmlns:c16="http://schemas.microsoft.com/office/drawing/2014/chart" uri="{C3380CC4-5D6E-409C-BE32-E72D297353CC}">
                <c16:uniqueId val="{00000005-4DE9-8449-BF92-F6998621E3ED}"/>
              </c:ext>
            </c:extLst>
          </c:dPt>
          <c:dPt>
            <c:idx val="3"/>
            <c:invertIfNegative val="0"/>
            <c:bubble3D val="0"/>
            <c:spPr>
              <a:solidFill>
                <a:srgbClr val="EA0000"/>
              </a:solidFill>
              <a:ln w="0">
                <a:noFill/>
              </a:ln>
            </c:spPr>
            <c:extLst>
              <c:ext xmlns:c16="http://schemas.microsoft.com/office/drawing/2014/chart" uri="{C3380CC4-5D6E-409C-BE32-E72D297353CC}">
                <c16:uniqueId val="{00000007-4DE9-8449-BF92-F6998621E3ED}"/>
              </c:ext>
            </c:extLst>
          </c:dPt>
          <c:dPt>
            <c:idx val="4"/>
            <c:invertIfNegative val="0"/>
            <c:bubble3D val="0"/>
            <c:spPr>
              <a:solidFill>
                <a:srgbClr val="F67914"/>
              </a:solidFill>
              <a:ln w="0">
                <a:noFill/>
              </a:ln>
            </c:spPr>
            <c:extLst>
              <c:ext xmlns:c16="http://schemas.microsoft.com/office/drawing/2014/chart" uri="{C3380CC4-5D6E-409C-BE32-E72D297353CC}">
                <c16:uniqueId val="{00000009-4DE9-8449-BF92-F6998621E3ED}"/>
              </c:ext>
            </c:extLst>
          </c:dPt>
          <c:dPt>
            <c:idx val="5"/>
            <c:invertIfNegative val="0"/>
            <c:bubble3D val="0"/>
            <c:spPr>
              <a:solidFill>
                <a:srgbClr val="CCECFF"/>
              </a:solidFill>
              <a:ln w="0">
                <a:noFill/>
              </a:ln>
            </c:spPr>
            <c:extLst>
              <c:ext xmlns:c16="http://schemas.microsoft.com/office/drawing/2014/chart" uri="{C3380CC4-5D6E-409C-BE32-E72D297353CC}">
                <c16:uniqueId val="{0000000B-4DE9-8449-BF92-F6998621E3ED}"/>
              </c:ext>
            </c:extLst>
          </c:dPt>
          <c:dPt>
            <c:idx val="6"/>
            <c:invertIfNegative val="0"/>
            <c:bubble3D val="0"/>
            <c:spPr>
              <a:solidFill>
                <a:srgbClr val="FEE781"/>
              </a:solidFill>
              <a:ln w="0">
                <a:noFill/>
              </a:ln>
            </c:spPr>
            <c:extLst>
              <c:ext xmlns:c16="http://schemas.microsoft.com/office/drawing/2014/chart" uri="{C3380CC4-5D6E-409C-BE32-E72D297353CC}">
                <c16:uniqueId val="{0000000D-4DE9-8449-BF92-F6998621E3ED}"/>
              </c:ext>
            </c:extLst>
          </c:dPt>
          <c:dPt>
            <c:idx val="7"/>
            <c:invertIfNegative val="0"/>
            <c:bubble3D val="0"/>
            <c:spPr>
              <a:solidFill>
                <a:srgbClr val="983634"/>
              </a:solidFill>
              <a:ln w="0">
                <a:noFill/>
              </a:ln>
            </c:spPr>
            <c:extLst>
              <c:ext xmlns:c16="http://schemas.microsoft.com/office/drawing/2014/chart" uri="{C3380CC4-5D6E-409C-BE32-E72D297353CC}">
                <c16:uniqueId val="{0000000F-4DE9-8449-BF92-F6998621E3ED}"/>
              </c:ext>
            </c:extLst>
          </c:dPt>
          <c:dPt>
            <c:idx val="8"/>
            <c:invertIfNegative val="0"/>
            <c:bubble3D val="0"/>
            <c:spPr>
              <a:solidFill>
                <a:srgbClr val="FE9A00"/>
              </a:solidFill>
              <a:ln w="0">
                <a:noFill/>
              </a:ln>
            </c:spPr>
            <c:extLst>
              <c:ext xmlns:c16="http://schemas.microsoft.com/office/drawing/2014/chart" uri="{C3380CC4-5D6E-409C-BE32-E72D297353CC}">
                <c16:uniqueId val="{00000011-4DE9-8449-BF92-F6998621E3ED}"/>
              </c:ext>
            </c:extLst>
          </c:dPt>
          <c:dPt>
            <c:idx val="9"/>
            <c:invertIfNegative val="0"/>
            <c:bubble3D val="0"/>
            <c:spPr>
              <a:solidFill>
                <a:srgbClr val="FD66CC"/>
              </a:solidFill>
              <a:ln w="0">
                <a:noFill/>
              </a:ln>
            </c:spPr>
            <c:extLst>
              <c:ext xmlns:c16="http://schemas.microsoft.com/office/drawing/2014/chart" uri="{C3380CC4-5D6E-409C-BE32-E72D297353CC}">
                <c16:uniqueId val="{00000013-4DE9-8449-BF92-F6998621E3ED}"/>
              </c:ext>
            </c:extLst>
          </c:dPt>
          <c:dPt>
            <c:idx val="10"/>
            <c:invertIfNegative val="0"/>
            <c:bubble3D val="0"/>
            <c:spPr>
              <a:solidFill>
                <a:srgbClr val="FECD66"/>
              </a:solidFill>
              <a:ln w="0">
                <a:noFill/>
              </a:ln>
            </c:spPr>
            <c:extLst>
              <c:ext xmlns:c16="http://schemas.microsoft.com/office/drawing/2014/chart" uri="{C3380CC4-5D6E-409C-BE32-E72D297353CC}">
                <c16:uniqueId val="{00000015-4DE9-8449-BF92-F6998621E3ED}"/>
              </c:ext>
            </c:extLst>
          </c:dPt>
          <c:dPt>
            <c:idx val="11"/>
            <c:invertIfNegative val="0"/>
            <c:bubble3D val="0"/>
            <c:spPr>
              <a:solidFill>
                <a:srgbClr val="CC9900"/>
              </a:solidFill>
              <a:ln w="0">
                <a:noFill/>
              </a:ln>
            </c:spPr>
            <c:extLst>
              <c:ext xmlns:c16="http://schemas.microsoft.com/office/drawing/2014/chart" uri="{C3380CC4-5D6E-409C-BE32-E72D297353CC}">
                <c16:uniqueId val="{00000017-4DE9-8449-BF92-F6998621E3ED}"/>
              </c:ext>
            </c:extLst>
          </c:dPt>
          <c:dPt>
            <c:idx val="12"/>
            <c:invertIfNegative val="0"/>
            <c:bubble3D val="0"/>
            <c:spPr>
              <a:solidFill>
                <a:srgbClr val="017F00"/>
              </a:solidFill>
              <a:ln w="0">
                <a:noFill/>
              </a:ln>
            </c:spPr>
            <c:extLst>
              <c:ext xmlns:c16="http://schemas.microsoft.com/office/drawing/2014/chart" uri="{C3380CC4-5D6E-409C-BE32-E72D297353CC}">
                <c16:uniqueId val="{00000019-4DE9-8449-BF92-F6998621E3ED}"/>
              </c:ext>
            </c:extLst>
          </c:dPt>
          <c:dPt>
            <c:idx val="13"/>
            <c:invertIfNegative val="0"/>
            <c:bubble3D val="0"/>
            <c:spPr>
              <a:solidFill>
                <a:srgbClr val="66CCFF"/>
              </a:solidFill>
              <a:ln w="0">
                <a:noFill/>
              </a:ln>
            </c:spPr>
            <c:extLst>
              <c:ext xmlns:c16="http://schemas.microsoft.com/office/drawing/2014/chart" uri="{C3380CC4-5D6E-409C-BE32-E72D297353CC}">
                <c16:uniqueId val="{0000001B-4DE9-8449-BF92-F6998621E3ED}"/>
              </c:ext>
            </c:extLst>
          </c:dPt>
          <c:dPt>
            <c:idx val="14"/>
            <c:invertIfNegative val="0"/>
            <c:bubble3D val="0"/>
            <c:spPr>
              <a:solidFill>
                <a:srgbClr val="01FE99"/>
              </a:solidFill>
              <a:ln w="0">
                <a:noFill/>
              </a:ln>
            </c:spPr>
            <c:extLst>
              <c:ext xmlns:c16="http://schemas.microsoft.com/office/drawing/2014/chart" uri="{C3380CC4-5D6E-409C-BE32-E72D297353CC}">
                <c16:uniqueId val="{0000001D-4DE9-8449-BF92-F6998621E3ED}"/>
              </c:ext>
            </c:extLst>
          </c:dPt>
          <c:dPt>
            <c:idx val="15"/>
            <c:invertIfNegative val="0"/>
            <c:bubble3D val="0"/>
            <c:spPr>
              <a:solidFill>
                <a:srgbClr val="6A93C6"/>
              </a:solidFill>
              <a:ln w="0">
                <a:noFill/>
              </a:ln>
            </c:spPr>
            <c:extLst>
              <c:ext xmlns:c16="http://schemas.microsoft.com/office/drawing/2014/chart" uri="{C3380CC4-5D6E-409C-BE32-E72D297353CC}">
                <c16:uniqueId val="{0000001F-4DE9-8449-BF92-F6998621E3ED}"/>
              </c:ext>
            </c:extLst>
          </c:dPt>
          <c:dPt>
            <c:idx val="16"/>
            <c:invertIfNegative val="0"/>
            <c:bubble3D val="0"/>
            <c:spPr>
              <a:solidFill>
                <a:srgbClr val="22518B"/>
              </a:solidFill>
              <a:ln w="0">
                <a:noFill/>
              </a:ln>
            </c:spPr>
            <c:extLst>
              <c:ext xmlns:c16="http://schemas.microsoft.com/office/drawing/2014/chart" uri="{C3380CC4-5D6E-409C-BE32-E72D297353CC}">
                <c16:uniqueId val="{00000021-4DE9-8449-BF92-F6998621E3ED}"/>
              </c:ext>
            </c:extLst>
          </c:dPt>
          <c:dLbls>
            <c:dLbl>
              <c:idx val="0"/>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4DE9-8449-BF92-F6998621E3ED}"/>
                </c:ext>
              </c:extLst>
            </c:dLbl>
            <c:dLbl>
              <c:idx val="1"/>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4DE9-8449-BF92-F6998621E3ED}"/>
                </c:ext>
              </c:extLst>
            </c:dLbl>
            <c:dLbl>
              <c:idx val="2"/>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4DE9-8449-BF92-F6998621E3ED}"/>
                </c:ext>
              </c:extLst>
            </c:dLbl>
            <c:dLbl>
              <c:idx val="3"/>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4DE9-8449-BF92-F6998621E3ED}"/>
                </c:ext>
              </c:extLst>
            </c:dLbl>
            <c:dLbl>
              <c:idx val="4"/>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4DE9-8449-BF92-F6998621E3ED}"/>
                </c:ext>
              </c:extLst>
            </c:dLbl>
            <c:dLbl>
              <c:idx val="5"/>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4DE9-8449-BF92-F6998621E3ED}"/>
                </c:ext>
              </c:extLst>
            </c:dLbl>
            <c:dLbl>
              <c:idx val="6"/>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D-4DE9-8449-BF92-F6998621E3ED}"/>
                </c:ext>
              </c:extLst>
            </c:dLbl>
            <c:dLbl>
              <c:idx val="7"/>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F-4DE9-8449-BF92-F6998621E3ED}"/>
                </c:ext>
              </c:extLst>
            </c:dLbl>
            <c:dLbl>
              <c:idx val="8"/>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1-4DE9-8449-BF92-F6998621E3ED}"/>
                </c:ext>
              </c:extLst>
            </c:dLbl>
            <c:dLbl>
              <c:idx val="9"/>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3-4DE9-8449-BF92-F6998621E3ED}"/>
                </c:ext>
              </c:extLst>
            </c:dLbl>
            <c:dLbl>
              <c:idx val="10"/>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5-4DE9-8449-BF92-F6998621E3ED}"/>
                </c:ext>
              </c:extLst>
            </c:dLbl>
            <c:dLbl>
              <c:idx val="11"/>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7-4DE9-8449-BF92-F6998621E3ED}"/>
                </c:ext>
              </c:extLst>
            </c:dLbl>
            <c:dLbl>
              <c:idx val="12"/>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9-4DE9-8449-BF92-F6998621E3ED}"/>
                </c:ext>
              </c:extLst>
            </c:dLbl>
            <c:dLbl>
              <c:idx val="13"/>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B-4DE9-8449-BF92-F6998621E3ED}"/>
                </c:ext>
              </c:extLst>
            </c:dLbl>
            <c:dLbl>
              <c:idx val="14"/>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D-4DE9-8449-BF92-F6998621E3ED}"/>
                </c:ext>
              </c:extLst>
            </c:dLbl>
            <c:dLbl>
              <c:idx val="15"/>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F-4DE9-8449-BF92-F6998621E3ED}"/>
                </c:ext>
              </c:extLst>
            </c:dLbl>
            <c:dLbl>
              <c:idx val="16"/>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21-4DE9-8449-BF92-F6998621E3ED}"/>
                </c:ext>
              </c:extLst>
            </c:dLbl>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val>
            <c:numRef>
              <c:f>'SDGs Bewertung'!$R$22:$R$38</c:f>
            </c:numRef>
          </c:val>
          <c:extLst>
            <c:ext xmlns:c15="http://schemas.microsoft.com/office/drawing/2012/chart" uri="{02D57815-91ED-43cb-92C2-25804820EDAC}">
              <c15:filteredCategoryTitle>
                <c15:cat>
                  <c:multiLvlStrRef>
                    <c:extLst>
                      <c:ext uri="{02D57815-91ED-43cb-92C2-25804820EDAC}">
                        <c15:formulaRef>
                          <c15:sqref>'SDGs Bewertung'!$Q$22:$Q$38</c15:sqref>
                        </c15:formulaRef>
                      </c:ext>
                    </c:extLst>
                  </c:multiLvlStrRef>
                </c15:cat>
              </c15:filteredCategoryTitle>
            </c:ext>
            <c:ext xmlns:c16="http://schemas.microsoft.com/office/drawing/2014/chart" uri="{C3380CC4-5D6E-409C-BE32-E72D297353CC}">
              <c16:uniqueId val="{00000022-4DE9-8449-BF92-F6998621E3ED}"/>
            </c:ext>
          </c:extLst>
        </c:ser>
        <c:dLbls>
          <c:showLegendKey val="0"/>
          <c:showVal val="0"/>
          <c:showCatName val="0"/>
          <c:showSerName val="0"/>
          <c:showPercent val="0"/>
          <c:showBubbleSize val="0"/>
        </c:dLbls>
        <c:gapWidth val="182"/>
        <c:axId val="49081806"/>
        <c:axId val="56709229"/>
      </c:barChart>
      <c:catAx>
        <c:axId val="49081806"/>
        <c:scaling>
          <c:orientation val="maxMin"/>
        </c:scaling>
        <c:delete val="0"/>
        <c:axPos val="l"/>
        <c:numFmt formatCode="General" sourceLinked="0"/>
        <c:majorTickMark val="none"/>
        <c:minorTickMark val="none"/>
        <c:tickLblPos val="nextTo"/>
        <c:spPr>
          <a:ln w="9360">
            <a:solidFill>
              <a:srgbClr val="D9D9D9"/>
            </a:solidFill>
            <a:round/>
          </a:ln>
        </c:spPr>
        <c:txPr>
          <a:bodyPr/>
          <a:lstStyle/>
          <a:p>
            <a:pPr>
              <a:defRPr sz="1200" b="0" strike="noStrike" spc="-1">
                <a:solidFill>
                  <a:srgbClr val="595959"/>
                </a:solidFill>
                <a:latin typeface="Calibri"/>
              </a:defRPr>
            </a:pPr>
            <a:endParaRPr lang="de-DE"/>
          </a:p>
        </c:txPr>
        <c:crossAx val="56709229"/>
        <c:crosses val="autoZero"/>
        <c:auto val="1"/>
        <c:lblAlgn val="ctr"/>
        <c:lblOffset val="100"/>
        <c:noMultiLvlLbl val="0"/>
      </c:catAx>
      <c:valAx>
        <c:axId val="56709229"/>
        <c:scaling>
          <c:orientation val="minMax"/>
          <c:max val="1"/>
        </c:scaling>
        <c:delete val="0"/>
        <c:axPos val="t"/>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900" b="0" strike="noStrike" spc="-1">
                <a:solidFill>
                  <a:srgbClr val="595959"/>
                </a:solidFill>
                <a:latin typeface="Calibri"/>
              </a:defRPr>
            </a:pPr>
            <a:endParaRPr lang="de-DE"/>
          </a:p>
        </c:txPr>
        <c:crossAx val="49081806"/>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lang="en-CA" sz="1800" b="1" strike="noStrike" spc="-1">
                <a:solidFill>
                  <a:srgbClr val="595959"/>
                </a:solidFill>
                <a:latin typeface="Calibri"/>
              </a:defRPr>
            </a:pPr>
            <a:r>
              <a:rPr lang="en-CA" sz="1800" b="1" strike="noStrike" spc="-1">
                <a:solidFill>
                  <a:srgbClr val="595959"/>
                </a:solidFill>
                <a:latin typeface="Calibri"/>
              </a:rPr>
              <a:t>Zusammenfassende Bewertungen</a:t>
            </a:r>
          </a:p>
        </c:rich>
      </c:tx>
      <c:overlay val="0"/>
      <c:spPr>
        <a:noFill/>
        <a:ln w="0">
          <a:noFill/>
        </a:ln>
      </c:spPr>
    </c:title>
    <c:autoTitleDeleted val="0"/>
    <c:plotArea>
      <c:layout>
        <c:manualLayout>
          <c:layoutTarget val="inner"/>
          <c:xMode val="edge"/>
          <c:yMode val="edge"/>
          <c:x val="0.179942752520694"/>
          <c:y val="0.31590909090909097"/>
          <c:w val="0.75778127336960699"/>
          <c:h val="0.53555194805194795"/>
        </c:manualLayout>
      </c:layout>
      <c:barChart>
        <c:barDir val="bar"/>
        <c:grouping val="clustered"/>
        <c:varyColors val="0"/>
        <c:ser>
          <c:idx val="0"/>
          <c:order val="0"/>
          <c:spPr>
            <a:solidFill>
              <a:srgbClr val="B3A0C7"/>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'SDGs Bewertung'!$C$39:$C$41</c:f>
              <c:strCache>
                <c:ptCount val="3"/>
                <c:pt idx="0">
                  <c:v>Durchschnittsleistung</c:v>
                </c:pt>
                <c:pt idx="1">
                  <c:v>  +Boni durch positive Effekte</c:v>
                </c:pt>
                <c:pt idx="2">
                  <c:v>Gesamtbewertung</c:v>
                </c:pt>
              </c:strCache>
            </c:strRef>
          </c:cat>
          <c:val>
            <c:numRef>
              <c:f>'SDGs Bewertung'!$G$39:$G$41</c:f>
              <c:numCache>
                <c:formatCode>0\ %</c:formatCode>
                <c:ptCount val="3"/>
                <c:pt idx="0">
                  <c:v>0.59991389737713263</c:v>
                </c:pt>
                <c:pt idx="1">
                  <c:v>0.09</c:v>
                </c:pt>
                <c:pt idx="2">
                  <c:v>0.6899138973771326</c:v>
                </c:pt>
              </c:numCache>
            </c:numRef>
          </c:val>
          <c:extLst>
            <c:ext xmlns:c16="http://schemas.microsoft.com/office/drawing/2014/chart" uri="{C3380CC4-5D6E-409C-BE32-E72D297353CC}">
              <c16:uniqueId val="{00000000-2544-DE48-9689-C2AF066962CA}"/>
            </c:ext>
          </c:extLst>
        </c:ser>
        <c:dLbls>
          <c:showLegendKey val="0"/>
          <c:showVal val="0"/>
          <c:showCatName val="0"/>
          <c:showSerName val="0"/>
          <c:showPercent val="0"/>
          <c:showBubbleSize val="0"/>
        </c:dLbls>
        <c:gapWidth val="182"/>
        <c:axId val="23800495"/>
        <c:axId val="95471614"/>
      </c:barChart>
      <c:catAx>
        <c:axId val="23800495"/>
        <c:scaling>
          <c:orientation val="maxMin"/>
        </c:scaling>
        <c:delete val="0"/>
        <c:axPos val="l"/>
        <c:numFmt formatCode="General" sourceLinked="0"/>
        <c:majorTickMark val="none"/>
        <c:minorTickMark val="none"/>
        <c:tickLblPos val="nextTo"/>
        <c:spPr>
          <a:ln w="9360">
            <a:solidFill>
              <a:srgbClr val="D9D9D9"/>
            </a:solidFill>
            <a:round/>
          </a:ln>
        </c:spPr>
        <c:txPr>
          <a:bodyPr/>
          <a:lstStyle/>
          <a:p>
            <a:pPr>
              <a:defRPr sz="1200" b="0" strike="noStrike" spc="-1">
                <a:solidFill>
                  <a:srgbClr val="595959"/>
                </a:solidFill>
                <a:latin typeface="Calibri"/>
              </a:defRPr>
            </a:pPr>
            <a:endParaRPr lang="de-DE"/>
          </a:p>
        </c:txPr>
        <c:crossAx val="95471614"/>
        <c:crosses val="autoZero"/>
        <c:auto val="1"/>
        <c:lblAlgn val="ctr"/>
        <c:lblOffset val="100"/>
        <c:noMultiLvlLbl val="0"/>
      </c:catAx>
      <c:valAx>
        <c:axId val="95471614"/>
        <c:scaling>
          <c:orientation val="minMax"/>
          <c:max val="1"/>
        </c:scaling>
        <c:delete val="0"/>
        <c:axPos val="t"/>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900" b="0" strike="noStrike" spc="-1">
                <a:solidFill>
                  <a:srgbClr val="595959"/>
                </a:solidFill>
                <a:latin typeface="Calibri"/>
              </a:defRPr>
            </a:pPr>
            <a:endParaRPr lang="de-DE"/>
          </a:p>
        </c:txPr>
        <c:crossAx val="23800495"/>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lang="en-CA" sz="1800" b="1" strike="noStrike" spc="-1">
                <a:solidFill>
                  <a:srgbClr val="595959"/>
                </a:solidFill>
                <a:latin typeface="Calibri"/>
              </a:defRPr>
            </a:pPr>
            <a:r>
              <a:rPr lang="en-CA" sz="1800" b="1" strike="noStrike" spc="-1">
                <a:solidFill>
                  <a:srgbClr val="595959"/>
                </a:solidFill>
                <a:latin typeface="Calibri"/>
              </a:rPr>
              <a:t>Finanzunabhängige Kapitalwerte</a:t>
            </a:r>
          </a:p>
        </c:rich>
      </c:tx>
      <c:layout>
        <c:manualLayout>
          <c:xMode val="edge"/>
          <c:yMode val="edge"/>
          <c:x val="0.31433361274098898"/>
          <c:y val="3.3449477351916397E-2"/>
        </c:manualLayout>
      </c:layout>
      <c:overlay val="0"/>
      <c:spPr>
        <a:noFill/>
        <a:ln w="0">
          <a:noFill/>
        </a:ln>
      </c:spPr>
    </c:title>
    <c:autoTitleDeleted val="0"/>
    <c:plotArea>
      <c:layout>
        <c:manualLayout>
          <c:layoutTarget val="inner"/>
          <c:xMode val="edge"/>
          <c:yMode val="edge"/>
          <c:x val="0.17596473254478301"/>
          <c:y val="0.336585365853659"/>
          <c:w val="0.73980938188817502"/>
          <c:h val="0.53675958188153305"/>
        </c:manualLayout>
      </c:layout>
      <c:barChart>
        <c:barDir val="bar"/>
        <c:grouping val="clustered"/>
        <c:varyColors val="0"/>
        <c:ser>
          <c:idx val="0"/>
          <c:order val="0"/>
          <c:spPr>
            <a:solidFill>
              <a:srgbClr val="4F81BD"/>
            </a:solidFill>
            <a:ln w="0">
              <a:noFill/>
            </a:ln>
          </c:spPr>
          <c:invertIfNegative val="0"/>
          <c:dPt>
            <c:idx val="0"/>
            <c:invertIfNegative val="0"/>
            <c:bubble3D val="0"/>
            <c:spPr>
              <a:solidFill>
                <a:srgbClr val="4F6228"/>
              </a:solidFill>
              <a:ln w="0">
                <a:noFill/>
              </a:ln>
            </c:spPr>
            <c:extLst>
              <c:ext xmlns:c16="http://schemas.microsoft.com/office/drawing/2014/chart" uri="{C3380CC4-5D6E-409C-BE32-E72D297353CC}">
                <c16:uniqueId val="{00000001-AEC7-8048-BB36-C41E5D8888EC}"/>
              </c:ext>
            </c:extLst>
          </c:dPt>
          <c:dPt>
            <c:idx val="1"/>
            <c:invertIfNegative val="0"/>
            <c:bubble3D val="0"/>
            <c:spPr>
              <a:solidFill>
                <a:srgbClr val="538DD5"/>
              </a:solidFill>
              <a:ln w="0">
                <a:noFill/>
              </a:ln>
            </c:spPr>
            <c:extLst>
              <c:ext xmlns:c16="http://schemas.microsoft.com/office/drawing/2014/chart" uri="{C3380CC4-5D6E-409C-BE32-E72D297353CC}">
                <c16:uniqueId val="{00000003-AEC7-8048-BB36-C41E5D8888EC}"/>
              </c:ext>
            </c:extLst>
          </c:dPt>
          <c:dPt>
            <c:idx val="2"/>
            <c:invertIfNegative val="0"/>
            <c:bubble3D val="0"/>
            <c:spPr>
              <a:solidFill>
                <a:srgbClr val="337D94"/>
              </a:solidFill>
              <a:ln w="0">
                <a:noFill/>
              </a:ln>
            </c:spPr>
            <c:extLst>
              <c:ext xmlns:c16="http://schemas.microsoft.com/office/drawing/2014/chart" uri="{C3380CC4-5D6E-409C-BE32-E72D297353CC}">
                <c16:uniqueId val="{00000005-AEC7-8048-BB36-C41E5D8888EC}"/>
              </c:ext>
            </c:extLst>
          </c:dPt>
          <c:dLbls>
            <c:dLbl>
              <c:idx val="0"/>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AEC7-8048-BB36-C41E5D8888EC}"/>
                </c:ext>
              </c:extLst>
            </c:dLbl>
            <c:dLbl>
              <c:idx val="1"/>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AEC7-8048-BB36-C41E5D8888EC}"/>
                </c:ext>
              </c:extLst>
            </c:dLbl>
            <c:dLbl>
              <c:idx val="2"/>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AEC7-8048-BB36-C41E5D8888EC}"/>
                </c:ext>
              </c:extLst>
            </c:dLbl>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'Finanzunabhängige Kapitalwerte'!$E$14:$G$14</c:f>
              <c:strCache>
                <c:ptCount val="3"/>
                <c:pt idx="0">
                  <c:v>Umwelt
Kapital</c:v>
                </c:pt>
                <c:pt idx="1">
                  <c:v>Mitarbeiter 
Kapital</c:v>
                </c:pt>
                <c:pt idx="2">
                  <c:v>Gemeinnütziges 
Kapital</c:v>
                </c:pt>
              </c:strCache>
            </c:strRef>
          </c:cat>
          <c:val>
            <c:numRef>
              <c:f>'Finanzunabhängige Kapitalwerte'!$E$28:$G$28</c:f>
              <c:numCache>
                <c:formatCode>0\ %</c:formatCode>
                <c:ptCount val="3"/>
                <c:pt idx="0">
                  <c:v>0.55463789682539688</c:v>
                </c:pt>
                <c:pt idx="1">
                  <c:v>0.60454545454545472</c:v>
                </c:pt>
                <c:pt idx="2">
                  <c:v>0.64999999999999991</c:v>
                </c:pt>
              </c:numCache>
            </c:numRef>
          </c:val>
          <c:extLst>
            <c:ext xmlns:c16="http://schemas.microsoft.com/office/drawing/2014/chart" uri="{C3380CC4-5D6E-409C-BE32-E72D297353CC}">
              <c16:uniqueId val="{00000006-AEC7-8048-BB36-C41E5D8888EC}"/>
            </c:ext>
          </c:extLst>
        </c:ser>
        <c:dLbls>
          <c:showLegendKey val="0"/>
          <c:showVal val="0"/>
          <c:showCatName val="0"/>
          <c:showSerName val="0"/>
          <c:showPercent val="0"/>
          <c:showBubbleSize val="0"/>
        </c:dLbls>
        <c:gapWidth val="182"/>
        <c:axId val="27419231"/>
        <c:axId val="59168033"/>
      </c:barChart>
      <c:catAx>
        <c:axId val="27419231"/>
        <c:scaling>
          <c:orientation val="maxMin"/>
        </c:scaling>
        <c:delete val="0"/>
        <c:axPos val="l"/>
        <c:numFmt formatCode="General" sourceLinked="0"/>
        <c:majorTickMark val="none"/>
        <c:minorTickMark val="none"/>
        <c:tickLblPos val="nextTo"/>
        <c:spPr>
          <a:ln w="9360">
            <a:solidFill>
              <a:srgbClr val="D9D9D9"/>
            </a:solidFill>
            <a:round/>
          </a:ln>
        </c:spPr>
        <c:txPr>
          <a:bodyPr/>
          <a:lstStyle/>
          <a:p>
            <a:pPr>
              <a:defRPr sz="900" b="0" strike="noStrike" spc="-1">
                <a:solidFill>
                  <a:srgbClr val="595959"/>
                </a:solidFill>
                <a:latin typeface="Calibri"/>
              </a:defRPr>
            </a:pPr>
            <a:endParaRPr lang="de-DE"/>
          </a:p>
        </c:txPr>
        <c:crossAx val="59168033"/>
        <c:crosses val="autoZero"/>
        <c:auto val="1"/>
        <c:lblAlgn val="ctr"/>
        <c:lblOffset val="100"/>
        <c:noMultiLvlLbl val="0"/>
      </c:catAx>
      <c:valAx>
        <c:axId val="59168033"/>
        <c:scaling>
          <c:orientation val="minMax"/>
          <c:max val="1"/>
          <c:min val="0"/>
        </c:scaling>
        <c:delete val="0"/>
        <c:axPos val="t"/>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900" b="0" strike="noStrike" spc="-1">
                <a:solidFill>
                  <a:srgbClr val="595959"/>
                </a:solidFill>
                <a:latin typeface="Calibri"/>
              </a:defRPr>
            </a:pPr>
            <a:endParaRPr lang="de-DE"/>
          </a:p>
        </c:txPr>
        <c:crossAx val="27419231"/>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lang="en-CA" sz="1800" b="1" strike="noStrike" spc="-1">
                <a:solidFill>
                  <a:srgbClr val="595959"/>
                </a:solidFill>
                <a:latin typeface="Calibri"/>
              </a:defRPr>
            </a:pPr>
            <a:r>
              <a:rPr lang="en-CA" sz="1800" b="1" strike="noStrike" spc="-1">
                <a:solidFill>
                  <a:srgbClr val="595959"/>
                </a:solidFill>
                <a:latin typeface="Calibri"/>
              </a:rPr>
              <a:t>Zusammenfassende Bewertungen</a:t>
            </a:r>
          </a:p>
        </c:rich>
      </c:tx>
      <c:layout>
        <c:manualLayout>
          <c:xMode val="edge"/>
          <c:yMode val="edge"/>
          <c:x val="0.35519498650451398"/>
          <c:y val="4.0887174541947902E-2"/>
        </c:manualLayout>
      </c:layout>
      <c:overlay val="0"/>
      <c:spPr>
        <a:noFill/>
        <a:ln w="0">
          <a:noFill/>
        </a:ln>
      </c:spPr>
    </c:title>
    <c:autoTitleDeleted val="0"/>
    <c:plotArea>
      <c:layout>
        <c:manualLayout>
          <c:layoutTarget val="inner"/>
          <c:xMode val="edge"/>
          <c:yMode val="edge"/>
          <c:x val="0.17103589489033"/>
          <c:y val="0.34619093539055001"/>
          <c:w val="0.74488877858095703"/>
          <c:h val="0.54599807135969203"/>
        </c:manualLayout>
      </c:layout>
      <c:barChart>
        <c:barDir val="bar"/>
        <c:grouping val="clustered"/>
        <c:varyColors val="0"/>
        <c:ser>
          <c:idx val="0"/>
          <c:order val="0"/>
          <c:spPr>
            <a:solidFill>
              <a:srgbClr val="B3A0C7"/>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'Finanzunabhängige Kapitalwerte'!$C$29:$C$31</c:f>
              <c:strCache>
                <c:ptCount val="3"/>
                <c:pt idx="0">
                  <c:v> Durchschnittsleistung    </c:v>
                </c:pt>
                <c:pt idx="1">
                  <c:v>  +Boni durch positive Effekte</c:v>
                </c:pt>
                <c:pt idx="2">
                  <c:v>Gesamtbewertung</c:v>
                </c:pt>
              </c:strCache>
            </c:strRef>
          </c:cat>
          <c:val>
            <c:numRef>
              <c:f>'Finanzunabhängige Kapitalwerte'!$E$29:$E$31</c:f>
              <c:numCache>
                <c:formatCode>0\ %</c:formatCode>
                <c:ptCount val="3"/>
                <c:pt idx="0">
                  <c:v>0.60306111712361721</c:v>
                </c:pt>
                <c:pt idx="1">
                  <c:v>0.09</c:v>
                </c:pt>
                <c:pt idx="2">
                  <c:v>0.69306111712361718</c:v>
                </c:pt>
              </c:numCache>
            </c:numRef>
          </c:val>
          <c:extLst>
            <c:ext xmlns:c16="http://schemas.microsoft.com/office/drawing/2014/chart" uri="{C3380CC4-5D6E-409C-BE32-E72D297353CC}">
              <c16:uniqueId val="{00000000-B687-A949-8C00-5DA2C077DE9B}"/>
            </c:ext>
          </c:extLst>
        </c:ser>
        <c:dLbls>
          <c:showLegendKey val="0"/>
          <c:showVal val="0"/>
          <c:showCatName val="0"/>
          <c:showSerName val="0"/>
          <c:showPercent val="0"/>
          <c:showBubbleSize val="0"/>
        </c:dLbls>
        <c:gapWidth val="182"/>
        <c:axId val="36766212"/>
        <c:axId val="23032719"/>
      </c:barChart>
      <c:catAx>
        <c:axId val="36766212"/>
        <c:scaling>
          <c:orientation val="maxMin"/>
        </c:scaling>
        <c:delete val="0"/>
        <c:axPos val="l"/>
        <c:numFmt formatCode="General" sourceLinked="0"/>
        <c:majorTickMark val="none"/>
        <c:minorTickMark val="none"/>
        <c:tickLblPos val="nextTo"/>
        <c:spPr>
          <a:ln w="9360">
            <a:solidFill>
              <a:srgbClr val="D9D9D9"/>
            </a:solidFill>
            <a:round/>
          </a:ln>
        </c:spPr>
        <c:txPr>
          <a:bodyPr/>
          <a:lstStyle/>
          <a:p>
            <a:pPr>
              <a:defRPr sz="900" b="0" strike="noStrike" spc="-1">
                <a:solidFill>
                  <a:srgbClr val="595959"/>
                </a:solidFill>
                <a:latin typeface="Calibri"/>
              </a:defRPr>
            </a:pPr>
            <a:endParaRPr lang="de-DE"/>
          </a:p>
        </c:txPr>
        <c:crossAx val="23032719"/>
        <c:crosses val="autoZero"/>
        <c:auto val="1"/>
        <c:lblAlgn val="ctr"/>
        <c:lblOffset val="100"/>
        <c:noMultiLvlLbl val="0"/>
      </c:catAx>
      <c:valAx>
        <c:axId val="23032719"/>
        <c:scaling>
          <c:orientation val="minMax"/>
          <c:max val="1"/>
        </c:scaling>
        <c:delete val="0"/>
        <c:axPos val="t"/>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900" b="0" strike="noStrike" spc="-1">
                <a:solidFill>
                  <a:srgbClr val="595959"/>
                </a:solidFill>
                <a:latin typeface="Calibri"/>
              </a:defRPr>
            </a:pPr>
            <a:endParaRPr lang="de-DE"/>
          </a:p>
        </c:txPr>
        <c:crossAx val="36766212"/>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5.wmf"/></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770360</xdr:colOff>
      <xdr:row>11</xdr:row>
      <xdr:rowOff>520</xdr:rowOff>
    </xdr:from>
    <xdr:to>
      <xdr:col>3</xdr:col>
      <xdr:colOff>5960034</xdr:colOff>
      <xdr:row>13</xdr:row>
      <xdr:rowOff>2998659</xdr:rowOff>
    </xdr:to>
    <xdr:pic>
      <xdr:nvPicPr>
        <xdr:cNvPr id="3" name="Grafik 2">
          <a:extLst>
            <a:ext uri="{FF2B5EF4-FFF2-40B4-BE49-F238E27FC236}">
              <a16:creationId xmlns:a16="http://schemas.microsoft.com/office/drawing/2014/main" id="{D7592552-BBB7-C948-8466-DF51C44106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24560" y="9169920"/>
          <a:ext cx="8974274" cy="6477939"/>
        </a:xfrm>
        <a:prstGeom prst="rect">
          <a:avLst/>
        </a:prstGeom>
      </xdr:spPr>
    </xdr:pic>
    <xdr:clientData/>
  </xdr:twoCellAnchor>
  <xdr:twoCellAnchor editAs="oneCell">
    <xdr:from>
      <xdr:col>2</xdr:col>
      <xdr:colOff>3606800</xdr:colOff>
      <xdr:row>5</xdr:row>
      <xdr:rowOff>1143000</xdr:rowOff>
    </xdr:from>
    <xdr:to>
      <xdr:col>3</xdr:col>
      <xdr:colOff>2730500</xdr:colOff>
      <xdr:row>6</xdr:row>
      <xdr:rowOff>2286000</xdr:rowOff>
    </xdr:to>
    <xdr:pic>
      <xdr:nvPicPr>
        <xdr:cNvPr id="4" name="Grafik 3">
          <a:extLst>
            <a:ext uri="{FF2B5EF4-FFF2-40B4-BE49-F238E27FC236}">
              <a16:creationId xmlns:a16="http://schemas.microsoft.com/office/drawing/2014/main" id="{E2B15601-E183-F66D-6792-72B11CA0048D}"/>
            </a:ext>
          </a:extLst>
        </xdr:cNvPr>
        <xdr:cNvPicPr>
          <a:picLocks noChangeAspect="1"/>
        </xdr:cNvPicPr>
      </xdr:nvPicPr>
      <xdr:blipFill>
        <a:blip xmlns:r="http://schemas.openxmlformats.org/officeDocument/2006/relationships" r:embed="rId2"/>
        <a:stretch>
          <a:fillRect/>
        </a:stretch>
      </xdr:blipFill>
      <xdr:spPr>
        <a:xfrm>
          <a:off x="5461000" y="3530600"/>
          <a:ext cx="2908300" cy="2362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10</xdr:col>
      <xdr:colOff>216000</xdr:colOff>
      <xdr:row>57</xdr:row>
      <xdr:rowOff>0</xdr:rowOff>
    </xdr:from>
    <xdr:to>
      <xdr:col>11</xdr:col>
      <xdr:colOff>50040</xdr:colOff>
      <xdr:row>57</xdr:row>
      <xdr:rowOff>158040</xdr:rowOff>
    </xdr:to>
    <xdr:pic>
      <xdr:nvPicPr>
        <xdr:cNvPr id="2" name="Picture 177">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stretch/>
      </xdr:blipFill>
      <xdr:spPr>
        <a:xfrm>
          <a:off x="13266360" y="23536440"/>
          <a:ext cx="504720" cy="158040"/>
        </a:xfrm>
        <a:prstGeom prst="rect">
          <a:avLst/>
        </a:prstGeom>
        <a:ln w="0">
          <a:solidFill>
            <a:srgbClr val="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31680</xdr:colOff>
      <xdr:row>4</xdr:row>
      <xdr:rowOff>23760</xdr:rowOff>
    </xdr:from>
    <xdr:to>
      <xdr:col>12</xdr:col>
      <xdr:colOff>46800</xdr:colOff>
      <xdr:row>5</xdr:row>
      <xdr:rowOff>1491480</xdr:rowOff>
    </xdr:to>
    <xdr:graphicFrame macro="">
      <xdr:nvGraphicFramePr>
        <xdr:cNvPr id="2" name="Chart 6">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31680</xdr:colOff>
      <xdr:row>5</xdr:row>
      <xdr:rowOff>1611360</xdr:rowOff>
    </xdr:from>
    <xdr:to>
      <xdr:col>12</xdr:col>
      <xdr:colOff>38880</xdr:colOff>
      <xdr:row>6</xdr:row>
      <xdr:rowOff>729720</xdr:rowOff>
    </xdr:to>
    <xdr:graphicFrame macro="">
      <xdr:nvGraphicFramePr>
        <xdr:cNvPr id="3" name="Chart 5">
          <a:extLst>
            <a:ext uri="{FF2B5EF4-FFF2-40B4-BE49-F238E27FC236}">
              <a16:creationId xmlns:a16="http://schemas.microsoft.com/office/drawing/2014/main" id="{00000000-0008-0000-1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12</xdr:col>
      <xdr:colOff>304920</xdr:colOff>
      <xdr:row>13</xdr:row>
      <xdr:rowOff>470880</xdr:rowOff>
    </xdr:to>
    <xdr:graphicFrame macro="">
      <xdr:nvGraphicFramePr>
        <xdr:cNvPr id="4" name="Chart 8">
          <a:extLst>
            <a:ext uri="{FF2B5EF4-FFF2-40B4-BE49-F238E27FC236}">
              <a16:creationId xmlns:a16="http://schemas.microsoft.com/office/drawing/2014/main" id="{00000000-0008-0000-1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25560</xdr:colOff>
      <xdr:row>14</xdr:row>
      <xdr:rowOff>36360</xdr:rowOff>
    </xdr:from>
    <xdr:to>
      <xdr:col>13</xdr:col>
      <xdr:colOff>10080</xdr:colOff>
      <xdr:row>17</xdr:row>
      <xdr:rowOff>367560</xdr:rowOff>
    </xdr:to>
    <xdr:graphicFrame macro="">
      <xdr:nvGraphicFramePr>
        <xdr:cNvPr id="5" name="Chart 10">
          <a:extLst>
            <a:ext uri="{FF2B5EF4-FFF2-40B4-BE49-F238E27FC236}">
              <a16:creationId xmlns:a16="http://schemas.microsoft.com/office/drawing/2014/main" id="{00000000-0008-0000-1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8</xdr:col>
      <xdr:colOff>15120</xdr:colOff>
      <xdr:row>8</xdr:row>
      <xdr:rowOff>46800</xdr:rowOff>
    </xdr:to>
    <xdr:graphicFrame macro="">
      <xdr:nvGraphicFramePr>
        <xdr:cNvPr id="6" name="Chart 8">
          <a:extLst>
            <a:ext uri="{FF2B5EF4-FFF2-40B4-BE49-F238E27FC236}">
              <a16:creationId xmlns:a16="http://schemas.microsoft.com/office/drawing/2014/main" id="{00000000-0008-0000-1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8</xdr:row>
      <xdr:rowOff>270000</xdr:rowOff>
    </xdr:from>
    <xdr:to>
      <xdr:col>8</xdr:col>
      <xdr:colOff>23040</xdr:colOff>
      <xdr:row>9</xdr:row>
      <xdr:rowOff>936000</xdr:rowOff>
    </xdr:to>
    <xdr:graphicFrame macro="">
      <xdr:nvGraphicFramePr>
        <xdr:cNvPr id="7" name="Chart 9">
          <a:extLst>
            <a:ext uri="{FF2B5EF4-FFF2-40B4-BE49-F238E27FC236}">
              <a16:creationId xmlns:a16="http://schemas.microsoft.com/office/drawing/2014/main" id="{00000000-0008-0000-13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14880</xdr:colOff>
      <xdr:row>33</xdr:row>
      <xdr:rowOff>193122</xdr:rowOff>
    </xdr:from>
    <xdr:to>
      <xdr:col>7</xdr:col>
      <xdr:colOff>1447800</xdr:colOff>
      <xdr:row>57</xdr:row>
      <xdr:rowOff>63632</xdr:rowOff>
    </xdr:to>
    <xdr:pic>
      <xdr:nvPicPr>
        <xdr:cNvPr id="2" name="Grafik 1">
          <a:extLst>
            <a:ext uri="{FF2B5EF4-FFF2-40B4-BE49-F238E27FC236}">
              <a16:creationId xmlns:a16="http://schemas.microsoft.com/office/drawing/2014/main" id="{5FF21B32-02BF-E544-9FDC-85F1F1CEF4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7680" y="23053122"/>
          <a:ext cx="7935320" cy="50013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Bob%20Willard/Downloads/Basic%20Sustainability%20Assessment%20Tool%20-%20Onli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Company Profile"/>
      <sheetName val="Governance"/>
      <sheetName val="Energy"/>
      <sheetName val="Water"/>
      <sheetName val="GHG Emissions"/>
      <sheetName val="Non-GHG Emissions"/>
      <sheetName val="Waste"/>
      <sheetName val="Encroachment"/>
      <sheetName val="Procurement"/>
      <sheetName val="Wages"/>
      <sheetName val="Health"/>
      <sheetName val="Terms"/>
      <sheetName val="Discrimination"/>
      <sheetName val="Concerns"/>
      <sheetName val="Community"/>
      <sheetName val="Taxes"/>
      <sheetName val="Ethics"/>
      <sheetName val="Lobbying"/>
      <sheetName val="Investments"/>
      <sheetName val="ESG Scores"/>
      <sheetName val="SDGs Scores"/>
      <sheetName val="Capitals Scores"/>
      <sheetName val="_SSC"/>
      <sheetName val="_Options"/>
      <sheetName val="organization profile"/>
      <sheetName val="overvie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C1" t="str">
            <v>No</v>
          </cell>
        </row>
      </sheetData>
      <sheetData sheetId="26" refreshError="1"/>
      <sheetData sheetId="27"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1.xml"/><Relationship Id="rId1" Type="http://schemas.openxmlformats.org/officeDocument/2006/relationships/hyperlink" Target="https://www.lpm.academy/"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image" Target="../media/image1.png"/><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image" Target="../media/image1.png"/><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image" Target="../media/image1.png"/><Relationship Id="rId1"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image" Target="../media/image1.png"/><Relationship Id="rId1"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image" Target="../media/image1.png"/><Relationship Id="rId1" Type="http://schemas.openxmlformats.org/officeDocument/2006/relationships/vmlDrawing" Target="../drawings/vmlDrawing12.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image" Target="../media/image1.png"/><Relationship Id="rId1" Type="http://schemas.openxmlformats.org/officeDocument/2006/relationships/vmlDrawing" Target="../drawings/vmlDrawing13.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image" Target="../media/image1.png"/><Relationship Id="rId1" Type="http://schemas.openxmlformats.org/officeDocument/2006/relationships/vmlDrawing" Target="../drawings/vmlDrawing14.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hyperlink" Target="https://www.goldstandard.org/our-story/gold-standard-featured-projects" TargetMode="External"/><Relationship Id="rId1" Type="http://schemas.openxmlformats.org/officeDocument/2006/relationships/hyperlink" Target="https://impactmanagementproject.com/impact-management/impact-management-norms/" TargetMode="External"/><Relationship Id="rId5" Type="http://schemas.openxmlformats.org/officeDocument/2006/relationships/comments" Target="../comments15.xml"/><Relationship Id="rId4" Type="http://schemas.openxmlformats.org/officeDocument/2006/relationships/image" Target="../media/image4.png"/></Relationships>
</file>

<file path=xl/worksheets/_rels/sheet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drawing" Target="../drawings/drawing3.xml"/></Relationships>
</file>

<file path=xl/worksheets/_rels/sheet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urveymonkey.com/r/5KKFNL7" TargetMode="External"/></Relationships>
</file>

<file path=xl/worksheets/_rels/sheet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drawing" Target="../drawings/drawing5.xml"/></Relationships>
</file>

<file path=xl/worksheets/_rels/sheet21.xml.rels><?xml version="1.0" encoding="UTF-8" standalone="yes"?>
<Relationships xmlns="http://schemas.openxmlformats.org/package/2006/relationships"><Relationship Id="rId8" Type="http://schemas.openxmlformats.org/officeDocument/2006/relationships/hyperlink" Target="https://sustainabilityadvantage.com/leadership/leading-change/" TargetMode="External"/><Relationship Id="rId13" Type="http://schemas.openxmlformats.org/officeDocument/2006/relationships/image" Target="../media/image4.png"/><Relationship Id="rId3" Type="http://schemas.openxmlformats.org/officeDocument/2006/relationships/hyperlink" Target="https://futurefitbusiness.org/downloads-resources/" TargetMode="External"/><Relationship Id="rId7" Type="http://schemas.openxmlformats.org/officeDocument/2006/relationships/hyperlink" Target="https://unglobalcompact.org/library/5790" TargetMode="External"/><Relationship Id="rId12" Type="http://schemas.openxmlformats.org/officeDocument/2006/relationships/drawing" Target="../drawings/drawing6.xml"/><Relationship Id="rId2" Type="http://schemas.openxmlformats.org/officeDocument/2006/relationships/hyperlink" Target="https://sustainabilityadvantage.com/businesscases/project-level-business-case/" TargetMode="External"/><Relationship Id="rId1" Type="http://schemas.openxmlformats.org/officeDocument/2006/relationships/hyperlink" Target="https://sustainabilityadvantage.com/slides/" TargetMode="External"/><Relationship Id="rId6" Type="http://schemas.openxmlformats.org/officeDocument/2006/relationships/hyperlink" Target="https://www.lpm.sogln.de/" TargetMode="External"/><Relationship Id="rId11" Type="http://schemas.openxmlformats.org/officeDocument/2006/relationships/hyperlink" Target="../../Desktop/Adaptive_Fu&#776;hrung_KF.pdf" TargetMode="External"/><Relationship Id="rId5" Type="http://schemas.openxmlformats.org/officeDocument/2006/relationships/hyperlink" Target="https://sustainabilityadvantage.com/slides/" TargetMode="External"/><Relationship Id="rId10" Type="http://schemas.openxmlformats.org/officeDocument/2006/relationships/hyperlink" Target="../ambition_set.zip" TargetMode="External"/><Relationship Id="rId4" Type="http://schemas.openxmlformats.org/officeDocument/2006/relationships/hyperlink" Target="../../Desktop/Adaptive_Fu&#776;hrung_KF.pdf" TargetMode="External"/><Relationship Id="rId9" Type="http://schemas.openxmlformats.org/officeDocument/2006/relationships/hyperlink" Target="https://sustainabilityadvantage.com/slides/" TargetMode="External"/></Relationships>
</file>

<file path=xl/worksheets/_rels/sheet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vml"/><Relationship Id="rId1" Type="http://schemas.openxmlformats.org/officeDocument/2006/relationships/hyperlink" Target="http://www.sdgproducts.org/"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image" Target="../media/image1.png"/><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image" Target="../media/image1.png"/><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image" Target="../media/image1.png"/><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vmlDrawing" Target="../drawings/vmlDrawing5.vml"/><Relationship Id="rId1" Type="http://schemas.openxmlformats.org/officeDocument/2006/relationships/hyperlink" Target="https://sustainabilityadvantage.com/businesscases/sustainable-procurement/" TargetMode="External"/><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image" Target="../media/image1.png"/><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offsetguide.org/understanding-carbon-offsets/carbon-offset-programs/voluntary-offset-programs/gold-standard/" TargetMode="External"/><Relationship Id="rId1" Type="http://schemas.openxmlformats.org/officeDocument/2006/relationships/hyperlink" Target="https://sciencebasedtargets.org/" TargetMode="External"/><Relationship Id="rId6" Type="http://schemas.openxmlformats.org/officeDocument/2006/relationships/comments" Target="../comments7.xml"/><Relationship Id="rId5" Type="http://schemas.openxmlformats.org/officeDocument/2006/relationships/image" Target="../media/image1.png"/><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FFFF00"/>
    <pageSetUpPr fitToPage="1"/>
  </sheetPr>
  <dimension ref="A1:AMJ1016"/>
  <sheetViews>
    <sheetView showGridLines="0" tabSelected="1" topLeftCell="A13" zoomScale="50" zoomScaleNormal="50" workbookViewId="0">
      <selection activeCell="B15" sqref="B15:D15"/>
    </sheetView>
  </sheetViews>
  <sheetFormatPr baseColWidth="10" defaultColWidth="13.83203125" defaultRowHeight="16"/>
  <cols>
    <col min="1" max="1" width="10.1640625" style="1" customWidth="1"/>
    <col min="2" max="2" width="13.83203125" style="2"/>
    <col min="3" max="3" width="49.6640625" style="2" customWidth="1"/>
    <col min="4" max="4" width="110.83203125" style="2" customWidth="1"/>
    <col min="5" max="26" width="8.5" style="1" customWidth="1"/>
    <col min="27" max="583" width="13.83203125" style="1"/>
    <col min="584" max="1024" width="13.83203125" style="2"/>
  </cols>
  <sheetData>
    <row r="1" spans="2:1024" s="1" customFormat="1" ht="9.75" customHeight="1"/>
    <row r="2" spans="2:1024" ht="45" customHeight="1">
      <c r="B2" s="347" t="s">
        <v>811</v>
      </c>
      <c r="C2" s="347"/>
      <c r="D2" s="347"/>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row>
    <row r="3" spans="2:1024" ht="81.75" customHeight="1">
      <c r="B3" s="348" t="s">
        <v>0</v>
      </c>
      <c r="C3" s="348"/>
      <c r="D3" s="348"/>
      <c r="F3" s="4"/>
      <c r="G3" s="4"/>
      <c r="N3" s="4"/>
      <c r="O3" s="4"/>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c r="ALE3" s="5"/>
      <c r="ALF3" s="5"/>
      <c r="ALG3" s="5"/>
      <c r="ALH3" s="5"/>
      <c r="ALI3" s="5"/>
      <c r="ALJ3" s="5"/>
      <c r="ALK3" s="5"/>
      <c r="ALL3" s="5"/>
      <c r="ALM3" s="5"/>
      <c r="ALN3" s="5"/>
      <c r="ALO3" s="5"/>
      <c r="ALP3" s="5"/>
      <c r="ALQ3" s="5"/>
      <c r="ALR3" s="5"/>
      <c r="ALS3" s="5"/>
      <c r="ALT3" s="5"/>
      <c r="ALU3" s="5"/>
      <c r="ALV3" s="5"/>
      <c r="ALW3" s="5"/>
      <c r="ALX3" s="5"/>
      <c r="ALY3" s="5"/>
      <c r="ALZ3" s="5"/>
      <c r="AMA3" s="5"/>
      <c r="AMB3" s="5"/>
      <c r="AMC3" s="5"/>
      <c r="AMD3" s="5"/>
      <c r="AME3" s="5"/>
      <c r="AMF3" s="5"/>
      <c r="AMG3" s="5"/>
      <c r="AMH3" s="5"/>
      <c r="AMI3" s="5"/>
      <c r="AMJ3" s="5"/>
    </row>
    <row r="4" spans="2:1024" s="1" customFormat="1" ht="19.5" customHeight="1"/>
    <row r="5" spans="2:1024" ht="30" customHeight="1">
      <c r="B5" s="349" t="s">
        <v>1</v>
      </c>
      <c r="C5" s="349"/>
      <c r="D5" s="349"/>
    </row>
    <row r="6" spans="2:1024" ht="96" customHeight="1">
      <c r="B6" s="350" t="s">
        <v>2</v>
      </c>
      <c r="C6" s="350"/>
      <c r="D6" s="350"/>
    </row>
    <row r="7" spans="2:1024" ht="189" customHeight="1">
      <c r="B7" s="351"/>
      <c r="C7" s="351"/>
      <c r="D7" s="351"/>
    </row>
    <row r="8" spans="2:1024" s="1" customFormat="1" ht="9.75" customHeight="1">
      <c r="B8" s="6"/>
      <c r="C8" s="6"/>
      <c r="D8" s="6"/>
    </row>
    <row r="9" spans="2:1024" ht="30" customHeight="1">
      <c r="B9" s="349" t="s">
        <v>3</v>
      </c>
      <c r="C9" s="349"/>
      <c r="D9" s="349"/>
    </row>
    <row r="10" spans="2:1024" ht="364.5" customHeight="1">
      <c r="B10" s="352" t="s">
        <v>4</v>
      </c>
      <c r="C10" s="352"/>
      <c r="D10" s="352"/>
      <c r="F10" s="4"/>
      <c r="G10" s="4"/>
      <c r="N10" s="4"/>
      <c r="O10" s="4"/>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row>
    <row r="11" spans="2:1024" s="1" customFormat="1" ht="9.75" customHeight="1">
      <c r="B11" s="6"/>
      <c r="C11" s="6"/>
      <c r="D11" s="6"/>
    </row>
    <row r="12" spans="2:1024" ht="23.25" customHeight="1">
      <c r="B12" s="6"/>
      <c r="C12" s="1"/>
      <c r="D12" s="1"/>
    </row>
    <row r="13" spans="2:1024" ht="249.75" customHeight="1">
      <c r="B13" s="6"/>
      <c r="C13" s="6"/>
      <c r="D13" s="6"/>
      <c r="F13" s="4"/>
      <c r="G13" s="4"/>
      <c r="N13" s="4"/>
      <c r="O13" s="4"/>
      <c r="VL13" s="5"/>
      <c r="VM13" s="5"/>
      <c r="VN13" s="5"/>
      <c r="VO13" s="5"/>
      <c r="VP13" s="5"/>
      <c r="VQ13" s="5"/>
      <c r="VR13" s="5"/>
      <c r="VS13" s="5"/>
      <c r="VT13" s="5"/>
      <c r="VU13" s="5"/>
      <c r="VV13" s="5"/>
      <c r="VW13" s="5"/>
      <c r="VX13" s="5"/>
      <c r="VY13" s="5"/>
      <c r="VZ13" s="5"/>
      <c r="WA13" s="5"/>
      <c r="WB13" s="5"/>
      <c r="WC13" s="5"/>
      <c r="WD13" s="5"/>
      <c r="WE13" s="5"/>
      <c r="WF13" s="5"/>
      <c r="WG13" s="5"/>
      <c r="WH13" s="5"/>
      <c r="WI13" s="5"/>
      <c r="WJ13" s="5"/>
      <c r="WK13" s="5"/>
      <c r="WL13" s="5"/>
      <c r="WM13" s="5"/>
      <c r="WN13" s="5"/>
      <c r="WO13" s="5"/>
      <c r="WP13" s="5"/>
      <c r="WQ13" s="5"/>
      <c r="WR13" s="5"/>
      <c r="WS13" s="5"/>
      <c r="WT13" s="5"/>
      <c r="WU13" s="5"/>
      <c r="WV13" s="5"/>
      <c r="WW13" s="5"/>
      <c r="WX13" s="5"/>
      <c r="WY13" s="5"/>
      <c r="WZ13" s="5"/>
      <c r="XA13" s="5"/>
      <c r="XB13" s="5"/>
      <c r="XC13" s="5"/>
      <c r="XD13" s="5"/>
      <c r="XE13" s="5"/>
      <c r="XF13" s="5"/>
      <c r="XG13" s="5"/>
      <c r="XH13" s="5"/>
      <c r="XI13" s="5"/>
      <c r="XJ13" s="5"/>
      <c r="XK13" s="5"/>
      <c r="XL13" s="5"/>
      <c r="XM13" s="5"/>
      <c r="XN13" s="5"/>
      <c r="XO13" s="5"/>
      <c r="XP13" s="5"/>
      <c r="XQ13" s="5"/>
      <c r="XR13" s="5"/>
      <c r="XS13" s="5"/>
      <c r="XT13" s="5"/>
      <c r="XU13" s="5"/>
      <c r="XV13" s="5"/>
      <c r="XW13" s="5"/>
      <c r="XX13" s="5"/>
      <c r="XY13" s="5"/>
      <c r="XZ13" s="5"/>
      <c r="YA13" s="5"/>
      <c r="YB13" s="5"/>
      <c r="YC13" s="5"/>
      <c r="YD13" s="5"/>
      <c r="YE13" s="5"/>
      <c r="YF13" s="5"/>
      <c r="YG13" s="5"/>
      <c r="YH13" s="5"/>
      <c r="YI13" s="5"/>
      <c r="YJ13" s="5"/>
      <c r="YK13" s="5"/>
      <c r="YL13" s="5"/>
      <c r="YM13" s="5"/>
      <c r="YN13" s="5"/>
      <c r="YO13" s="5"/>
      <c r="YP13" s="5"/>
      <c r="YQ13" s="5"/>
      <c r="YR13" s="5"/>
      <c r="YS13" s="5"/>
      <c r="YT13" s="5"/>
      <c r="YU13" s="5"/>
      <c r="YV13" s="5"/>
      <c r="YW13" s="5"/>
      <c r="YX13" s="5"/>
      <c r="YY13" s="5"/>
      <c r="YZ13" s="5"/>
      <c r="ZA13" s="5"/>
      <c r="ZB13" s="5"/>
      <c r="ZC13" s="5"/>
      <c r="ZD13" s="5"/>
      <c r="ZE13" s="5"/>
      <c r="ZF13" s="5"/>
      <c r="ZG13" s="5"/>
      <c r="ZH13" s="5"/>
      <c r="ZI13" s="5"/>
      <c r="ZJ13" s="5"/>
      <c r="ZK13" s="5"/>
      <c r="ZL13" s="5"/>
      <c r="ZM13" s="5"/>
      <c r="ZN13" s="5"/>
      <c r="ZO13" s="5"/>
      <c r="ZP13" s="5"/>
      <c r="ZQ13" s="5"/>
      <c r="ZR13" s="5"/>
      <c r="ZS13" s="5"/>
      <c r="ZT13" s="5"/>
      <c r="ZU13" s="5"/>
      <c r="ZV13" s="5"/>
      <c r="ZW13" s="5"/>
      <c r="ZX13" s="5"/>
      <c r="ZY13" s="5"/>
      <c r="ZZ13" s="5"/>
      <c r="AAA13" s="5"/>
      <c r="AAB13" s="5"/>
      <c r="AAC13" s="5"/>
      <c r="AAD13" s="5"/>
      <c r="AAE13" s="5"/>
      <c r="AAF13" s="5"/>
      <c r="AAG13" s="5"/>
      <c r="AAH13" s="5"/>
      <c r="AAI13" s="5"/>
      <c r="AAJ13" s="5"/>
      <c r="AAK13" s="5"/>
      <c r="AAL13" s="5"/>
      <c r="AAM13" s="5"/>
      <c r="AAN13" s="5"/>
      <c r="AAO13" s="5"/>
      <c r="AAP13" s="5"/>
      <c r="AAQ13" s="5"/>
      <c r="AAR13" s="5"/>
      <c r="AAS13" s="5"/>
      <c r="AAT13" s="5"/>
      <c r="AAU13" s="5"/>
      <c r="AAV13" s="5"/>
      <c r="AAW13" s="5"/>
      <c r="AAX13" s="5"/>
      <c r="AAY13" s="5"/>
      <c r="AAZ13" s="5"/>
      <c r="ABA13" s="5"/>
      <c r="ABB13" s="5"/>
      <c r="ABC13" s="5"/>
      <c r="ABD13" s="5"/>
      <c r="ABE13" s="5"/>
      <c r="ABF13" s="5"/>
      <c r="ABG13" s="5"/>
      <c r="ABH13" s="5"/>
      <c r="ABI13" s="5"/>
      <c r="ABJ13" s="5"/>
      <c r="ABK13" s="5"/>
      <c r="ABL13" s="5"/>
      <c r="ABM13" s="5"/>
      <c r="ABN13" s="5"/>
      <c r="ABO13" s="5"/>
      <c r="ABP13" s="5"/>
      <c r="ABQ13" s="5"/>
      <c r="ABR13" s="5"/>
      <c r="ABS13" s="5"/>
      <c r="ABT13" s="5"/>
      <c r="ABU13" s="5"/>
      <c r="ABV13" s="5"/>
      <c r="ABW13" s="5"/>
      <c r="ABX13" s="5"/>
      <c r="ABY13" s="5"/>
      <c r="ABZ13" s="5"/>
      <c r="ACA13" s="5"/>
      <c r="ACB13" s="5"/>
      <c r="ACC13" s="5"/>
      <c r="ACD13" s="5"/>
      <c r="ACE13" s="5"/>
      <c r="ACF13" s="5"/>
      <c r="ACG13" s="5"/>
      <c r="ACH13" s="5"/>
      <c r="ACI13" s="5"/>
      <c r="ACJ13" s="5"/>
      <c r="ACK13" s="5"/>
      <c r="ACL13" s="5"/>
      <c r="ACM13" s="5"/>
      <c r="ACN13" s="5"/>
      <c r="ACO13" s="5"/>
      <c r="ACP13" s="5"/>
      <c r="ACQ13" s="5"/>
      <c r="ACR13" s="5"/>
      <c r="ACS13" s="5"/>
      <c r="ACT13" s="5"/>
      <c r="ACU13" s="5"/>
      <c r="ACV13" s="5"/>
      <c r="ACW13" s="5"/>
      <c r="ACX13" s="5"/>
      <c r="ACY13" s="5"/>
      <c r="ACZ13" s="5"/>
      <c r="ADA13" s="5"/>
      <c r="ADB13" s="5"/>
      <c r="ADC13" s="5"/>
      <c r="ADD13" s="5"/>
      <c r="ADE13" s="5"/>
      <c r="ADF13" s="5"/>
      <c r="ADG13" s="5"/>
      <c r="ADH13" s="5"/>
      <c r="ADI13" s="5"/>
      <c r="ADJ13" s="5"/>
      <c r="ADK13" s="5"/>
      <c r="ADL13" s="5"/>
      <c r="ADM13" s="5"/>
      <c r="ADN13" s="5"/>
      <c r="ADO13" s="5"/>
      <c r="ADP13" s="5"/>
      <c r="ADQ13" s="5"/>
      <c r="ADR13" s="5"/>
      <c r="ADS13" s="5"/>
      <c r="ADT13" s="5"/>
      <c r="ADU13" s="5"/>
      <c r="ADV13" s="5"/>
      <c r="ADW13" s="5"/>
      <c r="ADX13" s="5"/>
      <c r="ADY13" s="5"/>
      <c r="ADZ13" s="5"/>
      <c r="AEA13" s="5"/>
      <c r="AEB13" s="5"/>
      <c r="AEC13" s="5"/>
      <c r="AED13" s="5"/>
      <c r="AEE13" s="5"/>
      <c r="AEF13" s="5"/>
      <c r="AEG13" s="5"/>
      <c r="AEH13" s="5"/>
      <c r="AEI13" s="5"/>
      <c r="AEJ13" s="5"/>
      <c r="AEK13" s="5"/>
      <c r="AEL13" s="5"/>
      <c r="AEM13" s="5"/>
      <c r="AEN13" s="5"/>
      <c r="AEO13" s="5"/>
      <c r="AEP13" s="5"/>
      <c r="AEQ13" s="5"/>
      <c r="AER13" s="5"/>
      <c r="AES13" s="5"/>
      <c r="AET13" s="5"/>
      <c r="AEU13" s="5"/>
      <c r="AEV13" s="5"/>
      <c r="AEW13" s="5"/>
      <c r="AEX13" s="5"/>
      <c r="AEY13" s="5"/>
      <c r="AEZ13" s="5"/>
      <c r="AFA13" s="5"/>
      <c r="AFB13" s="5"/>
      <c r="AFC13" s="5"/>
      <c r="AFD13" s="5"/>
      <c r="AFE13" s="5"/>
      <c r="AFF13" s="5"/>
      <c r="AFG13" s="5"/>
      <c r="AFH13" s="5"/>
      <c r="AFI13" s="5"/>
      <c r="AFJ13" s="5"/>
      <c r="AFK13" s="5"/>
      <c r="AFL13" s="5"/>
      <c r="AFM13" s="5"/>
      <c r="AFN13" s="5"/>
      <c r="AFO13" s="5"/>
      <c r="AFP13" s="5"/>
      <c r="AFQ13" s="5"/>
      <c r="AFR13" s="5"/>
      <c r="AFS13" s="5"/>
      <c r="AFT13" s="5"/>
      <c r="AFU13" s="5"/>
      <c r="AFV13" s="5"/>
      <c r="AFW13" s="5"/>
      <c r="AFX13" s="5"/>
      <c r="AFY13" s="5"/>
      <c r="AFZ13" s="5"/>
      <c r="AGA13" s="5"/>
      <c r="AGB13" s="5"/>
      <c r="AGC13" s="5"/>
      <c r="AGD13" s="5"/>
      <c r="AGE13" s="5"/>
      <c r="AGF13" s="5"/>
      <c r="AGG13" s="5"/>
      <c r="AGH13" s="5"/>
      <c r="AGI13" s="5"/>
      <c r="AGJ13" s="5"/>
      <c r="AGK13" s="5"/>
      <c r="AGL13" s="5"/>
      <c r="AGM13" s="5"/>
      <c r="AGN13" s="5"/>
      <c r="AGO13" s="5"/>
      <c r="AGP13" s="5"/>
      <c r="AGQ13" s="5"/>
      <c r="AGR13" s="5"/>
      <c r="AGS13" s="5"/>
      <c r="AGT13" s="5"/>
      <c r="AGU13" s="5"/>
      <c r="AGV13" s="5"/>
      <c r="AGW13" s="5"/>
      <c r="AGX13" s="5"/>
      <c r="AGY13" s="5"/>
      <c r="AGZ13" s="5"/>
      <c r="AHA13" s="5"/>
      <c r="AHB13" s="5"/>
      <c r="AHC13" s="5"/>
      <c r="AHD13" s="5"/>
      <c r="AHE13" s="5"/>
      <c r="AHF13" s="5"/>
      <c r="AHG13" s="5"/>
      <c r="AHH13" s="5"/>
      <c r="AHI13" s="5"/>
      <c r="AHJ13" s="5"/>
      <c r="AHK13" s="5"/>
      <c r="AHL13" s="5"/>
      <c r="AHM13" s="5"/>
      <c r="AHN13" s="5"/>
      <c r="AHO13" s="5"/>
      <c r="AHP13" s="5"/>
      <c r="AHQ13" s="5"/>
      <c r="AHR13" s="5"/>
      <c r="AHS13" s="5"/>
      <c r="AHT13" s="5"/>
      <c r="AHU13" s="5"/>
      <c r="AHV13" s="5"/>
      <c r="AHW13" s="5"/>
      <c r="AHX13" s="5"/>
      <c r="AHY13" s="5"/>
      <c r="AHZ13" s="5"/>
      <c r="AIA13" s="5"/>
      <c r="AIB13" s="5"/>
      <c r="AIC13" s="5"/>
      <c r="AID13" s="5"/>
      <c r="AIE13" s="5"/>
      <c r="AIF13" s="5"/>
      <c r="AIG13" s="5"/>
      <c r="AIH13" s="5"/>
      <c r="AII13" s="5"/>
      <c r="AIJ13" s="5"/>
      <c r="AIK13" s="5"/>
      <c r="AIL13" s="5"/>
      <c r="AIM13" s="5"/>
      <c r="AIN13" s="5"/>
      <c r="AIO13" s="5"/>
      <c r="AIP13" s="5"/>
      <c r="AIQ13" s="5"/>
      <c r="AIR13" s="5"/>
      <c r="AIS13" s="5"/>
      <c r="AIT13" s="5"/>
      <c r="AIU13" s="5"/>
      <c r="AIV13" s="5"/>
      <c r="AIW13" s="5"/>
      <c r="AIX13" s="5"/>
      <c r="AIY13" s="5"/>
      <c r="AIZ13" s="5"/>
      <c r="AJA13" s="5"/>
      <c r="AJB13" s="5"/>
      <c r="AJC13" s="5"/>
      <c r="AJD13" s="5"/>
      <c r="AJE13" s="5"/>
      <c r="AJF13" s="5"/>
      <c r="AJG13" s="5"/>
      <c r="AJH13" s="5"/>
      <c r="AJI13" s="5"/>
      <c r="AJJ13" s="5"/>
      <c r="AJK13" s="5"/>
      <c r="AJL13" s="5"/>
      <c r="AJM13" s="5"/>
      <c r="AJN13" s="5"/>
      <c r="AJO13" s="5"/>
      <c r="AJP13" s="5"/>
      <c r="AJQ13" s="5"/>
      <c r="AJR13" s="5"/>
      <c r="AJS13" s="5"/>
      <c r="AJT13" s="5"/>
      <c r="AJU13" s="5"/>
      <c r="AJV13" s="5"/>
      <c r="AJW13" s="5"/>
      <c r="AJX13" s="5"/>
      <c r="AJY13" s="5"/>
      <c r="AJZ13" s="5"/>
      <c r="AKA13" s="5"/>
      <c r="AKB13" s="5"/>
      <c r="AKC13" s="5"/>
      <c r="AKD13" s="5"/>
      <c r="AKE13" s="5"/>
      <c r="AKF13" s="5"/>
      <c r="AKG13" s="5"/>
      <c r="AKH13" s="5"/>
      <c r="AKI13" s="5"/>
      <c r="AKJ13" s="5"/>
      <c r="AKK13" s="5"/>
      <c r="AKL13" s="5"/>
      <c r="AKM13" s="5"/>
      <c r="AKN13" s="5"/>
      <c r="AKO13" s="5"/>
      <c r="AKP13" s="5"/>
      <c r="AKQ13" s="5"/>
      <c r="AKR13" s="5"/>
      <c r="AKS13" s="5"/>
      <c r="AKT13" s="5"/>
      <c r="AKU13" s="5"/>
      <c r="AKV13" s="5"/>
      <c r="AKW13" s="5"/>
      <c r="AKX13" s="5"/>
      <c r="AKY13" s="5"/>
      <c r="AKZ13" s="5"/>
      <c r="ALA13" s="5"/>
      <c r="ALB13" s="5"/>
      <c r="ALC13" s="5"/>
      <c r="ALD13" s="5"/>
      <c r="ALE13" s="5"/>
      <c r="ALF13" s="5"/>
      <c r="ALG13" s="5"/>
      <c r="ALH13" s="5"/>
      <c r="ALI13" s="5"/>
      <c r="ALJ13" s="5"/>
      <c r="ALK13" s="5"/>
      <c r="ALL13" s="5"/>
      <c r="ALM13" s="5"/>
      <c r="ALN13" s="5"/>
      <c r="ALO13" s="5"/>
      <c r="ALP13" s="5"/>
      <c r="ALQ13" s="5"/>
      <c r="ALR13" s="5"/>
      <c r="ALS13" s="5"/>
      <c r="ALT13" s="5"/>
      <c r="ALU13" s="5"/>
      <c r="ALV13" s="5"/>
      <c r="ALW13" s="5"/>
      <c r="ALX13" s="5"/>
      <c r="ALY13" s="5"/>
      <c r="ALZ13" s="5"/>
      <c r="AMA13" s="5"/>
      <c r="AMB13" s="5"/>
      <c r="AMC13" s="5"/>
      <c r="AMD13" s="5"/>
      <c r="AME13" s="5"/>
      <c r="AMF13" s="5"/>
      <c r="AMG13" s="5"/>
      <c r="AMH13" s="5"/>
      <c r="AMI13" s="5"/>
      <c r="AMJ13" s="5"/>
    </row>
    <row r="14" spans="2:1024" ht="258" customHeight="1">
      <c r="B14" s="6"/>
      <c r="C14" s="6"/>
      <c r="D14" s="6"/>
      <c r="F14" s="4"/>
      <c r="G14" s="4"/>
      <c r="N14" s="4"/>
      <c r="O14" s="4"/>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c r="ALE14" s="5"/>
      <c r="ALF14" s="5"/>
      <c r="ALG14" s="5"/>
      <c r="ALH14" s="5"/>
      <c r="ALI14" s="5"/>
      <c r="ALJ14" s="5"/>
      <c r="ALK14" s="5"/>
      <c r="ALL14" s="5"/>
      <c r="ALM14" s="5"/>
      <c r="ALN14" s="5"/>
      <c r="ALO14" s="5"/>
      <c r="ALP14" s="5"/>
      <c r="ALQ14" s="5"/>
      <c r="ALR14" s="5"/>
      <c r="ALS14" s="5"/>
      <c r="ALT14" s="5"/>
      <c r="ALU14" s="5"/>
      <c r="ALV14" s="5"/>
      <c r="ALW14" s="5"/>
      <c r="ALX14" s="5"/>
      <c r="ALY14" s="5"/>
      <c r="ALZ14" s="5"/>
      <c r="AMA14" s="5"/>
      <c r="AMB14" s="5"/>
      <c r="AMC14" s="5"/>
      <c r="AMD14" s="5"/>
      <c r="AME14" s="5"/>
      <c r="AMF14" s="5"/>
      <c r="AMG14" s="5"/>
      <c r="AMH14" s="5"/>
      <c r="AMI14" s="5"/>
      <c r="AMJ14" s="5"/>
    </row>
    <row r="15" spans="2:1024" ht="200.25" customHeight="1">
      <c r="B15" s="602" t="s">
        <v>844</v>
      </c>
      <c r="C15" s="353"/>
      <c r="D15" s="353"/>
      <c r="E15" s="7"/>
      <c r="F15" s="7"/>
      <c r="G15" s="7"/>
      <c r="H15" s="7"/>
    </row>
    <row r="16" spans="2:1024" ht="33" customHeight="1">
      <c r="B16" s="354" t="s">
        <v>5</v>
      </c>
      <c r="C16" s="354"/>
      <c r="D16" s="354"/>
    </row>
    <row r="17" spans="2:4" ht="13.5" customHeight="1">
      <c r="B17" s="1"/>
      <c r="C17" s="1"/>
      <c r="D17" s="1"/>
    </row>
    <row r="18" spans="2:4" ht="13.5" customHeight="1">
      <c r="B18" s="1"/>
      <c r="C18" s="1"/>
      <c r="D18" s="1"/>
    </row>
    <row r="19" spans="2:4" ht="13.5" customHeight="1">
      <c r="B19" s="1"/>
      <c r="C19" s="1"/>
      <c r="D19" s="1"/>
    </row>
    <row r="20" spans="2:4" ht="13.5" customHeight="1">
      <c r="B20" s="355"/>
      <c r="C20" s="355"/>
      <c r="D20" s="1"/>
    </row>
    <row r="21" spans="2:4" ht="13.5" customHeight="1">
      <c r="B21" s="1"/>
      <c r="C21" s="1"/>
      <c r="D21" s="1"/>
    </row>
    <row r="22" spans="2:4" ht="13.5" customHeight="1">
      <c r="B22" s="1"/>
      <c r="C22" s="1"/>
      <c r="D22" s="1"/>
    </row>
    <row r="23" spans="2:4" ht="13.5" customHeight="1">
      <c r="B23" s="1"/>
      <c r="C23" s="1"/>
      <c r="D23" s="1"/>
    </row>
    <row r="24" spans="2:4" ht="13.5" customHeight="1">
      <c r="B24" s="1"/>
      <c r="C24" s="1"/>
      <c r="D24" s="1"/>
    </row>
    <row r="25" spans="2:4" ht="13.5" customHeight="1">
      <c r="B25" s="1"/>
      <c r="C25" s="1"/>
      <c r="D25" s="1"/>
    </row>
    <row r="26" spans="2:4" ht="13.5" customHeight="1">
      <c r="B26" s="1"/>
      <c r="C26" s="1"/>
      <c r="D26" s="1"/>
    </row>
    <row r="27" spans="2:4" ht="13.5" customHeight="1">
      <c r="B27" s="1"/>
      <c r="C27" s="1"/>
      <c r="D27" s="1"/>
    </row>
    <row r="28" spans="2:4" ht="13.5" customHeight="1">
      <c r="B28" s="1"/>
      <c r="C28" s="1"/>
      <c r="D28" s="1"/>
    </row>
    <row r="29" spans="2:4" ht="13.5" customHeight="1">
      <c r="B29" s="1"/>
      <c r="C29" s="1"/>
      <c r="D29" s="1"/>
    </row>
    <row r="30" spans="2:4" ht="13.5" customHeight="1">
      <c r="B30" s="1"/>
      <c r="C30" s="1"/>
      <c r="D30" s="1"/>
    </row>
    <row r="31" spans="2:4" ht="13.5" customHeight="1">
      <c r="B31" s="1"/>
      <c r="C31" s="1"/>
      <c r="D31" s="1"/>
    </row>
    <row r="32" spans="2:4" ht="13.5" customHeight="1">
      <c r="B32" s="1"/>
      <c r="C32" s="1"/>
      <c r="D32" s="1"/>
    </row>
    <row r="33" spans="2:4" ht="13.5" customHeight="1">
      <c r="B33" s="1"/>
      <c r="C33" s="1"/>
      <c r="D33" s="1"/>
    </row>
    <row r="34" spans="2:4" ht="13.5" customHeight="1">
      <c r="B34" s="1"/>
      <c r="C34" s="1"/>
      <c r="D34" s="1"/>
    </row>
    <row r="35" spans="2:4" ht="13.5" customHeight="1">
      <c r="B35" s="1"/>
      <c r="C35" s="1"/>
      <c r="D35" s="1"/>
    </row>
    <row r="36" spans="2:4" ht="13.5" customHeight="1">
      <c r="B36" s="1"/>
      <c r="C36" s="1"/>
      <c r="D36" s="1"/>
    </row>
    <row r="37" spans="2:4" ht="13.5" customHeight="1">
      <c r="B37" s="1"/>
      <c r="C37" s="1"/>
      <c r="D37" s="1"/>
    </row>
    <row r="38" spans="2:4" ht="13.5" customHeight="1">
      <c r="B38" s="1"/>
      <c r="C38" s="1"/>
      <c r="D38" s="1"/>
    </row>
    <row r="39" spans="2:4" ht="13.5" customHeight="1">
      <c r="B39" s="1"/>
      <c r="C39" s="1"/>
      <c r="D39" s="1"/>
    </row>
    <row r="40" spans="2:4" ht="13.5" customHeight="1">
      <c r="B40" s="1"/>
      <c r="C40" s="1"/>
      <c r="D40" s="1"/>
    </row>
    <row r="41" spans="2:4" ht="13.5" customHeight="1">
      <c r="B41" s="1"/>
      <c r="C41" s="1"/>
      <c r="D41" s="1"/>
    </row>
    <row r="42" spans="2:4" ht="13.5" customHeight="1">
      <c r="B42" s="1"/>
      <c r="C42" s="1"/>
      <c r="D42" s="1"/>
    </row>
    <row r="43" spans="2:4" ht="13.5" customHeight="1">
      <c r="B43" s="1"/>
      <c r="C43" s="1"/>
      <c r="D43" s="1"/>
    </row>
    <row r="44" spans="2:4" ht="13.5" customHeight="1">
      <c r="B44" s="1"/>
      <c r="C44" s="1"/>
      <c r="D44" s="1"/>
    </row>
    <row r="45" spans="2:4" ht="13.5" customHeight="1">
      <c r="B45" s="1"/>
      <c r="C45" s="1"/>
      <c r="D45" s="1"/>
    </row>
    <row r="46" spans="2:4" ht="13.5" customHeight="1">
      <c r="B46" s="1"/>
      <c r="C46" s="1"/>
      <c r="D46" s="1"/>
    </row>
    <row r="47" spans="2:4" ht="13.5" customHeight="1">
      <c r="B47" s="1"/>
      <c r="C47" s="1"/>
      <c r="D47" s="1"/>
    </row>
    <row r="48" spans="2:4" ht="13.5" customHeight="1">
      <c r="B48" s="1"/>
      <c r="C48" s="1"/>
      <c r="D48" s="1"/>
    </row>
    <row r="49" spans="2:4" ht="13.5" customHeight="1">
      <c r="B49" s="1"/>
      <c r="C49" s="1"/>
      <c r="D49" s="1"/>
    </row>
    <row r="50" spans="2:4" ht="13.5" customHeight="1">
      <c r="B50" s="1"/>
      <c r="C50" s="1"/>
      <c r="D50" s="1"/>
    </row>
    <row r="51" spans="2:4" ht="13.5" customHeight="1">
      <c r="B51" s="1"/>
      <c r="C51" s="1"/>
      <c r="D51" s="1"/>
    </row>
    <row r="52" spans="2:4" ht="13.5" customHeight="1">
      <c r="B52" s="1"/>
      <c r="C52" s="1"/>
      <c r="D52" s="1"/>
    </row>
    <row r="53" spans="2:4" ht="13.5" customHeight="1">
      <c r="B53" s="1"/>
      <c r="C53" s="1"/>
      <c r="D53" s="1"/>
    </row>
    <row r="54" spans="2:4" ht="13.5" customHeight="1">
      <c r="B54" s="1"/>
      <c r="C54" s="1"/>
      <c r="D54" s="1"/>
    </row>
    <row r="55" spans="2:4" ht="13.5" customHeight="1">
      <c r="B55" s="1"/>
      <c r="C55" s="1"/>
      <c r="D55" s="1"/>
    </row>
    <row r="56" spans="2:4" ht="13.5" customHeight="1">
      <c r="B56" s="1"/>
      <c r="C56" s="1"/>
      <c r="D56" s="1"/>
    </row>
    <row r="57" spans="2:4" ht="13.5" customHeight="1">
      <c r="B57" s="1"/>
      <c r="C57" s="1"/>
      <c r="D57" s="1"/>
    </row>
    <row r="58" spans="2:4" ht="13.5" customHeight="1">
      <c r="B58" s="1"/>
      <c r="C58" s="1"/>
      <c r="D58" s="1"/>
    </row>
    <row r="59" spans="2:4" ht="13.5" customHeight="1">
      <c r="B59" s="1"/>
      <c r="C59" s="1"/>
      <c r="D59" s="1"/>
    </row>
    <row r="60" spans="2:4" ht="13.5" customHeight="1">
      <c r="B60" s="1"/>
      <c r="C60" s="1"/>
      <c r="D60" s="1"/>
    </row>
    <row r="61" spans="2:4" ht="13.5" customHeight="1">
      <c r="B61" s="1"/>
      <c r="C61" s="1"/>
      <c r="D61" s="1"/>
    </row>
    <row r="62" spans="2:4" ht="13.5" customHeight="1">
      <c r="B62" s="1"/>
      <c r="C62" s="1"/>
      <c r="D62" s="1"/>
    </row>
    <row r="63" spans="2:4" ht="13.5" customHeight="1">
      <c r="B63" s="1"/>
      <c r="C63" s="1"/>
      <c r="D63" s="1"/>
    </row>
    <row r="64" spans="2:4" ht="13.5" customHeight="1">
      <c r="B64" s="1"/>
      <c r="C64" s="1"/>
      <c r="D64" s="1"/>
    </row>
    <row r="65" spans="2:4" ht="13.5" customHeight="1">
      <c r="B65" s="1"/>
      <c r="C65" s="1"/>
      <c r="D65" s="1"/>
    </row>
    <row r="66" spans="2:4" ht="13.5" customHeight="1">
      <c r="B66" s="1"/>
      <c r="C66" s="1"/>
      <c r="D66" s="1"/>
    </row>
    <row r="67" spans="2:4" ht="13.5" customHeight="1">
      <c r="B67" s="1"/>
      <c r="C67" s="1"/>
      <c r="D67" s="1"/>
    </row>
    <row r="68" spans="2:4" ht="13.5" customHeight="1">
      <c r="B68" s="1"/>
      <c r="C68" s="1"/>
      <c r="D68" s="1"/>
    </row>
    <row r="69" spans="2:4" ht="13.5" customHeight="1">
      <c r="B69" s="1"/>
      <c r="C69" s="1"/>
      <c r="D69" s="1"/>
    </row>
    <row r="70" spans="2:4" ht="13.5" customHeight="1">
      <c r="B70" s="1"/>
      <c r="C70" s="1"/>
      <c r="D70" s="1"/>
    </row>
    <row r="71" spans="2:4" ht="13.5" customHeight="1">
      <c r="B71" s="1"/>
      <c r="C71" s="1"/>
      <c r="D71" s="1"/>
    </row>
    <row r="72" spans="2:4" ht="13.5" customHeight="1">
      <c r="B72" s="1"/>
      <c r="C72" s="1"/>
      <c r="D72" s="1"/>
    </row>
    <row r="73" spans="2:4" ht="13.5" customHeight="1">
      <c r="B73" s="1"/>
      <c r="C73" s="1"/>
      <c r="D73" s="1"/>
    </row>
    <row r="74" spans="2:4" ht="13.5" customHeight="1">
      <c r="B74" s="1"/>
      <c r="C74" s="1"/>
      <c r="D74" s="1"/>
    </row>
    <row r="75" spans="2:4" ht="13.5" customHeight="1">
      <c r="B75" s="1"/>
      <c r="C75" s="1"/>
      <c r="D75" s="1"/>
    </row>
    <row r="76" spans="2:4" ht="13.5" customHeight="1">
      <c r="B76" s="1"/>
      <c r="C76" s="1"/>
      <c r="D76" s="1"/>
    </row>
    <row r="77" spans="2:4" ht="13.5" customHeight="1">
      <c r="B77" s="1"/>
      <c r="C77" s="1"/>
      <c r="D77" s="1"/>
    </row>
    <row r="78" spans="2:4" ht="13.5" customHeight="1">
      <c r="B78" s="1"/>
      <c r="C78" s="1"/>
      <c r="D78" s="1"/>
    </row>
    <row r="79" spans="2:4" ht="13.5" customHeight="1">
      <c r="B79" s="1"/>
      <c r="C79" s="1"/>
      <c r="D79" s="1"/>
    </row>
    <row r="80" spans="2:4" ht="13.5" customHeight="1">
      <c r="B80" s="1"/>
      <c r="C80" s="1"/>
      <c r="D80" s="1"/>
    </row>
    <row r="81" spans="2:4" ht="13.5" customHeight="1">
      <c r="B81" s="1"/>
      <c r="C81" s="1"/>
      <c r="D81" s="1"/>
    </row>
    <row r="82" spans="2:4" ht="13.5" customHeight="1">
      <c r="B82" s="1"/>
      <c r="C82" s="1"/>
      <c r="D82" s="1"/>
    </row>
    <row r="83" spans="2:4" ht="13.5" customHeight="1">
      <c r="B83" s="1"/>
      <c r="C83" s="1"/>
      <c r="D83" s="1"/>
    </row>
    <row r="84" spans="2:4" ht="13.5" customHeight="1">
      <c r="B84" s="1"/>
      <c r="C84" s="1"/>
      <c r="D84" s="1"/>
    </row>
    <row r="85" spans="2:4" ht="13.5" customHeight="1">
      <c r="B85" s="1"/>
      <c r="C85" s="1"/>
      <c r="D85" s="1"/>
    </row>
    <row r="86" spans="2:4" ht="13.5" customHeight="1">
      <c r="B86" s="1"/>
      <c r="C86" s="1"/>
      <c r="D86" s="1"/>
    </row>
    <row r="87" spans="2:4" ht="13.5" customHeight="1">
      <c r="B87" s="1"/>
      <c r="C87" s="1"/>
      <c r="D87" s="1"/>
    </row>
    <row r="88" spans="2:4" ht="13.5" customHeight="1">
      <c r="B88" s="1"/>
      <c r="C88" s="1"/>
      <c r="D88" s="1"/>
    </row>
    <row r="89" spans="2:4" ht="13.5" customHeight="1">
      <c r="B89" s="1"/>
      <c r="C89" s="1"/>
      <c r="D89" s="1"/>
    </row>
    <row r="90" spans="2:4" ht="13.5" customHeight="1">
      <c r="B90" s="1"/>
      <c r="C90" s="1"/>
      <c r="D90" s="1"/>
    </row>
    <row r="91" spans="2:4" ht="13.5" customHeight="1">
      <c r="B91" s="1"/>
      <c r="C91" s="1"/>
      <c r="D91" s="1"/>
    </row>
    <row r="92" spans="2:4" ht="13.5" customHeight="1">
      <c r="B92" s="1"/>
      <c r="C92" s="1"/>
      <c r="D92" s="1"/>
    </row>
    <row r="93" spans="2:4" ht="13.5" customHeight="1">
      <c r="B93" s="1"/>
      <c r="C93" s="1"/>
      <c r="D93" s="1"/>
    </row>
    <row r="94" spans="2:4" ht="13.5" customHeight="1">
      <c r="B94" s="1"/>
      <c r="C94" s="1"/>
      <c r="D94" s="1"/>
    </row>
    <row r="95" spans="2:4" ht="13.5" customHeight="1">
      <c r="B95" s="1"/>
      <c r="C95" s="1"/>
      <c r="D95" s="1"/>
    </row>
    <row r="96" spans="2:4" ht="13.5" customHeight="1">
      <c r="B96" s="1"/>
      <c r="C96" s="1"/>
      <c r="D96" s="1"/>
    </row>
    <row r="97" spans="2:4" ht="13.5" customHeight="1">
      <c r="B97" s="1"/>
      <c r="C97" s="1"/>
      <c r="D97" s="1"/>
    </row>
    <row r="98" spans="2:4" ht="13.5" customHeight="1">
      <c r="B98" s="1"/>
      <c r="C98" s="1"/>
      <c r="D98" s="1"/>
    </row>
    <row r="99" spans="2:4" ht="13.5" customHeight="1">
      <c r="B99" s="1"/>
      <c r="C99" s="1"/>
      <c r="D99" s="1"/>
    </row>
    <row r="100" spans="2:4" ht="13.5" customHeight="1">
      <c r="B100" s="1"/>
      <c r="C100" s="1"/>
      <c r="D100" s="1"/>
    </row>
    <row r="101" spans="2:4" ht="13.5" customHeight="1">
      <c r="B101" s="1"/>
      <c r="C101" s="1"/>
      <c r="D101" s="1"/>
    </row>
    <row r="102" spans="2:4" ht="13.5" customHeight="1">
      <c r="B102" s="1"/>
      <c r="C102" s="1"/>
      <c r="D102" s="1"/>
    </row>
    <row r="103" spans="2:4" ht="13.5" customHeight="1">
      <c r="B103" s="1"/>
      <c r="C103" s="1"/>
      <c r="D103" s="1"/>
    </row>
    <row r="104" spans="2:4" ht="13.5" customHeight="1">
      <c r="B104" s="1"/>
      <c r="C104" s="1"/>
      <c r="D104" s="1"/>
    </row>
    <row r="105" spans="2:4" ht="13.5" customHeight="1">
      <c r="B105" s="1"/>
      <c r="C105" s="1"/>
      <c r="D105" s="1"/>
    </row>
    <row r="106" spans="2:4" ht="13.5" customHeight="1">
      <c r="B106" s="1"/>
      <c r="C106" s="1"/>
      <c r="D106" s="1"/>
    </row>
    <row r="107" spans="2:4" ht="13.5" customHeight="1">
      <c r="B107" s="1"/>
      <c r="C107" s="1"/>
      <c r="D107" s="1"/>
    </row>
    <row r="108" spans="2:4" ht="13.5" customHeight="1">
      <c r="B108" s="1"/>
      <c r="C108" s="1"/>
      <c r="D108" s="1"/>
    </row>
    <row r="109" spans="2:4" ht="13.5" customHeight="1">
      <c r="B109" s="1"/>
      <c r="C109" s="1"/>
      <c r="D109" s="1"/>
    </row>
    <row r="110" spans="2:4" ht="13.5" customHeight="1">
      <c r="B110" s="1"/>
      <c r="C110" s="1"/>
      <c r="D110" s="1"/>
    </row>
    <row r="111" spans="2:4" ht="13.5" customHeight="1">
      <c r="B111" s="1"/>
      <c r="C111" s="1"/>
      <c r="D111" s="1"/>
    </row>
    <row r="112" spans="2:4" ht="13.5" customHeight="1">
      <c r="B112" s="1"/>
      <c r="C112" s="1"/>
      <c r="D112" s="1"/>
    </row>
    <row r="113" spans="2:4" ht="13.5" customHeight="1">
      <c r="B113" s="1"/>
      <c r="C113" s="1"/>
      <c r="D113" s="1"/>
    </row>
    <row r="114" spans="2:4" ht="13.5" customHeight="1">
      <c r="B114" s="1"/>
      <c r="C114" s="1"/>
      <c r="D114" s="1"/>
    </row>
    <row r="115" spans="2:4" ht="13.5" customHeight="1">
      <c r="B115" s="1"/>
      <c r="C115" s="1"/>
      <c r="D115" s="1"/>
    </row>
    <row r="116" spans="2:4" ht="13.5" customHeight="1">
      <c r="B116" s="1"/>
      <c r="C116" s="1"/>
      <c r="D116" s="1"/>
    </row>
    <row r="117" spans="2:4" ht="13.5" customHeight="1">
      <c r="B117" s="1"/>
      <c r="C117" s="1"/>
      <c r="D117" s="1"/>
    </row>
    <row r="118" spans="2:4" ht="13.5" customHeight="1">
      <c r="B118" s="1"/>
      <c r="C118" s="1"/>
      <c r="D118" s="1"/>
    </row>
    <row r="119" spans="2:4" ht="13.5" customHeight="1">
      <c r="B119" s="1"/>
      <c r="C119" s="1"/>
      <c r="D119" s="1"/>
    </row>
    <row r="120" spans="2:4" ht="13.5" customHeight="1">
      <c r="B120" s="1"/>
      <c r="C120" s="1"/>
      <c r="D120" s="1"/>
    </row>
    <row r="121" spans="2:4" ht="13.5" customHeight="1">
      <c r="B121" s="1"/>
      <c r="C121" s="1"/>
      <c r="D121" s="1"/>
    </row>
    <row r="122" spans="2:4" ht="13.5" customHeight="1">
      <c r="B122" s="1"/>
      <c r="C122" s="1"/>
      <c r="D122" s="1"/>
    </row>
    <row r="123" spans="2:4" ht="13.5" customHeight="1">
      <c r="B123" s="1"/>
      <c r="C123" s="1"/>
      <c r="D123" s="1"/>
    </row>
    <row r="124" spans="2:4" ht="13.5" customHeight="1">
      <c r="B124" s="1"/>
      <c r="C124" s="1"/>
      <c r="D124" s="1"/>
    </row>
    <row r="125" spans="2:4" ht="13.5" customHeight="1">
      <c r="B125" s="1"/>
      <c r="C125" s="1"/>
      <c r="D125" s="1"/>
    </row>
    <row r="126" spans="2:4" ht="13.5" customHeight="1">
      <c r="B126" s="1"/>
      <c r="C126" s="1"/>
      <c r="D126" s="1"/>
    </row>
    <row r="127" spans="2:4" ht="13.5" customHeight="1">
      <c r="B127" s="1"/>
      <c r="C127" s="1"/>
      <c r="D127" s="1"/>
    </row>
    <row r="128" spans="2:4" ht="13.5" customHeight="1">
      <c r="B128" s="1"/>
      <c r="C128" s="1"/>
      <c r="D128" s="1"/>
    </row>
    <row r="129" spans="2:4" ht="13.5" customHeight="1">
      <c r="B129" s="1"/>
      <c r="C129" s="1"/>
      <c r="D129" s="1"/>
    </row>
    <row r="130" spans="2:4" ht="13.5" customHeight="1">
      <c r="B130" s="1"/>
      <c r="C130" s="1"/>
      <c r="D130" s="1"/>
    </row>
    <row r="131" spans="2:4" ht="13.5" customHeight="1">
      <c r="B131" s="1"/>
      <c r="C131" s="1"/>
      <c r="D131" s="1"/>
    </row>
    <row r="132" spans="2:4" ht="13.5" customHeight="1">
      <c r="B132" s="1"/>
      <c r="C132" s="1"/>
      <c r="D132" s="1"/>
    </row>
    <row r="133" spans="2:4" ht="13.5" customHeight="1">
      <c r="B133" s="1"/>
      <c r="C133" s="1"/>
      <c r="D133" s="1"/>
    </row>
    <row r="134" spans="2:4" ht="13.5" customHeight="1">
      <c r="B134" s="1"/>
      <c r="C134" s="1"/>
      <c r="D134" s="1"/>
    </row>
    <row r="135" spans="2:4" ht="13.5" customHeight="1">
      <c r="B135" s="1"/>
      <c r="C135" s="1"/>
      <c r="D135" s="1"/>
    </row>
    <row r="136" spans="2:4" ht="13.5" customHeight="1">
      <c r="B136" s="1"/>
      <c r="C136" s="1"/>
      <c r="D136" s="1"/>
    </row>
    <row r="137" spans="2:4" ht="13.5" customHeight="1">
      <c r="B137" s="1"/>
      <c r="C137" s="1"/>
      <c r="D137" s="1"/>
    </row>
    <row r="138" spans="2:4" ht="13.5" customHeight="1">
      <c r="B138" s="1"/>
      <c r="C138" s="1"/>
      <c r="D138" s="1"/>
    </row>
    <row r="139" spans="2:4" ht="13.5" customHeight="1">
      <c r="B139" s="1"/>
      <c r="C139" s="1"/>
      <c r="D139" s="1"/>
    </row>
    <row r="140" spans="2:4" ht="13.5" customHeight="1">
      <c r="B140" s="1"/>
      <c r="C140" s="1"/>
      <c r="D140" s="1"/>
    </row>
    <row r="141" spans="2:4" ht="13.5" customHeight="1">
      <c r="B141" s="1"/>
      <c r="C141" s="1"/>
      <c r="D141" s="1"/>
    </row>
    <row r="142" spans="2:4" ht="13.5" customHeight="1">
      <c r="B142" s="1"/>
      <c r="C142" s="1"/>
      <c r="D142" s="1"/>
    </row>
    <row r="143" spans="2:4" ht="13.5" customHeight="1">
      <c r="B143" s="1"/>
      <c r="C143" s="1"/>
      <c r="D143" s="1"/>
    </row>
    <row r="144" spans="2:4" ht="13.5" customHeight="1">
      <c r="B144" s="1"/>
      <c r="C144" s="1"/>
      <c r="D144" s="1"/>
    </row>
    <row r="145" spans="2:4" ht="13.5" customHeight="1">
      <c r="B145" s="1"/>
      <c r="C145" s="1"/>
      <c r="D145" s="1"/>
    </row>
    <row r="146" spans="2:4" ht="13.5" customHeight="1">
      <c r="B146" s="1"/>
      <c r="C146" s="1"/>
      <c r="D146" s="1"/>
    </row>
    <row r="147" spans="2:4" ht="13.5" customHeight="1">
      <c r="B147" s="1"/>
      <c r="C147" s="1"/>
      <c r="D147" s="1"/>
    </row>
    <row r="148" spans="2:4" ht="13.5" customHeight="1">
      <c r="B148" s="1"/>
      <c r="C148" s="1"/>
      <c r="D148" s="1"/>
    </row>
    <row r="149" spans="2:4" ht="13.5" customHeight="1">
      <c r="B149" s="1"/>
      <c r="C149" s="1"/>
      <c r="D149" s="1"/>
    </row>
    <row r="150" spans="2:4" ht="13.5" customHeight="1">
      <c r="B150" s="1"/>
      <c r="C150" s="1"/>
      <c r="D150" s="1"/>
    </row>
    <row r="151" spans="2:4" ht="13.5" customHeight="1">
      <c r="B151" s="1"/>
      <c r="C151" s="1"/>
      <c r="D151" s="1"/>
    </row>
    <row r="152" spans="2:4" ht="13.5" customHeight="1">
      <c r="B152" s="1"/>
      <c r="C152" s="1"/>
      <c r="D152" s="1"/>
    </row>
    <row r="153" spans="2:4" ht="13.5" customHeight="1">
      <c r="B153" s="1"/>
      <c r="C153" s="1"/>
      <c r="D153" s="1"/>
    </row>
    <row r="154" spans="2:4" ht="13.5" customHeight="1">
      <c r="B154" s="1"/>
      <c r="C154" s="1"/>
      <c r="D154" s="1"/>
    </row>
    <row r="155" spans="2:4" ht="13.5" customHeight="1">
      <c r="B155" s="1"/>
      <c r="C155" s="1"/>
      <c r="D155" s="1"/>
    </row>
    <row r="156" spans="2:4" ht="13.5" customHeight="1">
      <c r="B156" s="1"/>
      <c r="C156" s="1"/>
      <c r="D156" s="1"/>
    </row>
    <row r="157" spans="2:4" ht="13.5" customHeight="1">
      <c r="B157" s="1"/>
      <c r="C157" s="1"/>
      <c r="D157" s="1"/>
    </row>
    <row r="158" spans="2:4" ht="13.5" customHeight="1">
      <c r="B158" s="1"/>
      <c r="C158" s="1"/>
      <c r="D158" s="1"/>
    </row>
    <row r="159" spans="2:4" ht="13.5" customHeight="1">
      <c r="B159" s="1"/>
      <c r="C159" s="1"/>
      <c r="D159" s="1"/>
    </row>
    <row r="160" spans="2:4" ht="13.5" customHeight="1">
      <c r="B160" s="1"/>
      <c r="C160" s="1"/>
      <c r="D160" s="1"/>
    </row>
    <row r="161" spans="2:4" ht="13.5" customHeight="1">
      <c r="B161" s="1"/>
      <c r="C161" s="1"/>
      <c r="D161" s="1"/>
    </row>
    <row r="162" spans="2:4" ht="13.5" customHeight="1">
      <c r="B162" s="1"/>
      <c r="C162" s="1"/>
      <c r="D162" s="1"/>
    </row>
    <row r="163" spans="2:4" ht="13.5" customHeight="1">
      <c r="B163" s="1"/>
      <c r="C163" s="1"/>
      <c r="D163" s="1"/>
    </row>
    <row r="164" spans="2:4" ht="13.5" customHeight="1">
      <c r="B164" s="1"/>
      <c r="C164" s="1"/>
      <c r="D164" s="1"/>
    </row>
    <row r="165" spans="2:4" ht="13.5" customHeight="1">
      <c r="B165" s="1"/>
      <c r="C165" s="1"/>
      <c r="D165" s="1"/>
    </row>
    <row r="166" spans="2:4" ht="13.5" customHeight="1">
      <c r="B166" s="1"/>
      <c r="C166" s="1"/>
      <c r="D166" s="1"/>
    </row>
    <row r="167" spans="2:4" ht="13.5" customHeight="1">
      <c r="B167" s="1"/>
      <c r="C167" s="1"/>
      <c r="D167" s="1"/>
    </row>
    <row r="168" spans="2:4" ht="13.5" customHeight="1">
      <c r="B168" s="1"/>
      <c r="C168" s="1"/>
      <c r="D168" s="1"/>
    </row>
    <row r="169" spans="2:4" ht="13.5" customHeight="1">
      <c r="B169" s="1"/>
      <c r="C169" s="1"/>
      <c r="D169" s="1"/>
    </row>
    <row r="170" spans="2:4" ht="13.5" customHeight="1">
      <c r="B170" s="1"/>
      <c r="C170" s="1"/>
      <c r="D170" s="1"/>
    </row>
    <row r="171" spans="2:4" ht="13.5" customHeight="1">
      <c r="B171" s="1"/>
      <c r="C171" s="1"/>
      <c r="D171" s="1"/>
    </row>
    <row r="172" spans="2:4" ht="13.5" customHeight="1">
      <c r="B172" s="1"/>
      <c r="C172" s="1"/>
      <c r="D172" s="1"/>
    </row>
    <row r="173" spans="2:4" ht="13.5" customHeight="1">
      <c r="B173" s="1"/>
      <c r="C173" s="1"/>
      <c r="D173" s="1"/>
    </row>
    <row r="174" spans="2:4" ht="13.5" customHeight="1">
      <c r="B174" s="1"/>
      <c r="C174" s="1"/>
      <c r="D174" s="1"/>
    </row>
    <row r="175" spans="2:4" ht="13.5" customHeight="1">
      <c r="B175" s="1"/>
      <c r="C175" s="1"/>
      <c r="D175" s="1"/>
    </row>
    <row r="176" spans="2:4" ht="13.5" customHeight="1">
      <c r="B176" s="1"/>
      <c r="C176" s="1"/>
      <c r="D176" s="1"/>
    </row>
    <row r="177" spans="2:4" ht="13.5" customHeight="1">
      <c r="B177" s="1"/>
      <c r="C177" s="1"/>
      <c r="D177" s="1"/>
    </row>
    <row r="178" spans="2:4" ht="13.5" customHeight="1">
      <c r="B178" s="1"/>
      <c r="C178" s="1"/>
      <c r="D178" s="1"/>
    </row>
    <row r="179" spans="2:4" ht="13.5" customHeight="1">
      <c r="B179" s="1"/>
      <c r="C179" s="1"/>
      <c r="D179" s="1"/>
    </row>
    <row r="180" spans="2:4" ht="13.5" customHeight="1">
      <c r="B180" s="1"/>
      <c r="C180" s="1"/>
      <c r="D180" s="1"/>
    </row>
    <row r="181" spans="2:4" ht="13.5" customHeight="1">
      <c r="B181" s="1"/>
      <c r="C181" s="1"/>
      <c r="D181" s="1"/>
    </row>
    <row r="182" spans="2:4" ht="13.5" customHeight="1">
      <c r="B182" s="1"/>
      <c r="C182" s="1"/>
      <c r="D182" s="1"/>
    </row>
    <row r="183" spans="2:4" ht="13.5" customHeight="1">
      <c r="B183" s="1"/>
      <c r="C183" s="1"/>
      <c r="D183" s="1"/>
    </row>
    <row r="184" spans="2:4" ht="13.5" customHeight="1">
      <c r="B184" s="1"/>
      <c r="C184" s="1"/>
      <c r="D184" s="1"/>
    </row>
    <row r="185" spans="2:4" ht="13.5" customHeight="1">
      <c r="B185" s="1"/>
      <c r="C185" s="1"/>
      <c r="D185" s="1"/>
    </row>
    <row r="186" spans="2:4" ht="13.5" customHeight="1">
      <c r="B186" s="1"/>
      <c r="C186" s="1"/>
      <c r="D186" s="1"/>
    </row>
    <row r="187" spans="2:4" ht="13.5" customHeight="1">
      <c r="B187" s="1"/>
      <c r="C187" s="1"/>
      <c r="D187" s="1"/>
    </row>
    <row r="188" spans="2:4" ht="13.5" customHeight="1">
      <c r="B188" s="1"/>
      <c r="C188" s="1"/>
      <c r="D188" s="1"/>
    </row>
    <row r="189" spans="2:4" ht="13.5" customHeight="1">
      <c r="B189" s="1"/>
      <c r="C189" s="1"/>
      <c r="D189" s="1"/>
    </row>
    <row r="190" spans="2:4" ht="13.5" customHeight="1">
      <c r="B190" s="1"/>
      <c r="C190" s="1"/>
      <c r="D190" s="1"/>
    </row>
    <row r="191" spans="2:4" ht="13.5" customHeight="1">
      <c r="B191" s="1"/>
      <c r="C191" s="1"/>
      <c r="D191" s="1"/>
    </row>
    <row r="192" spans="2:4" ht="13.5" customHeight="1">
      <c r="B192" s="1"/>
      <c r="C192" s="1"/>
      <c r="D192" s="1"/>
    </row>
    <row r="193" spans="2:4" ht="13.5" customHeight="1">
      <c r="B193" s="1"/>
      <c r="C193" s="1"/>
      <c r="D193" s="1"/>
    </row>
    <row r="194" spans="2:4" ht="13.5" customHeight="1">
      <c r="B194" s="1"/>
      <c r="C194" s="1"/>
      <c r="D194" s="1"/>
    </row>
    <row r="195" spans="2:4" ht="13.5" customHeight="1">
      <c r="B195" s="1"/>
      <c r="C195" s="1"/>
      <c r="D195" s="1"/>
    </row>
    <row r="196" spans="2:4" ht="13.5" customHeight="1">
      <c r="B196" s="1"/>
      <c r="C196" s="1"/>
      <c r="D196" s="1"/>
    </row>
    <row r="197" spans="2:4" ht="13.5" customHeight="1">
      <c r="B197" s="1"/>
      <c r="C197" s="1"/>
      <c r="D197" s="1"/>
    </row>
    <row r="198" spans="2:4" ht="13.5" customHeight="1">
      <c r="B198" s="1"/>
      <c r="C198" s="1"/>
      <c r="D198" s="1"/>
    </row>
    <row r="199" spans="2:4" ht="13.5" customHeight="1">
      <c r="B199" s="1"/>
      <c r="C199" s="1"/>
      <c r="D199" s="1"/>
    </row>
    <row r="200" spans="2:4" ht="13.5" customHeight="1">
      <c r="B200" s="1"/>
      <c r="C200" s="1"/>
      <c r="D200" s="1"/>
    </row>
    <row r="201" spans="2:4" ht="13.5" customHeight="1">
      <c r="B201" s="1"/>
      <c r="C201" s="1"/>
      <c r="D201" s="1"/>
    </row>
    <row r="202" spans="2:4" ht="13.5" customHeight="1">
      <c r="B202" s="1"/>
      <c r="C202" s="1"/>
      <c r="D202" s="1"/>
    </row>
    <row r="203" spans="2:4" ht="13.5" customHeight="1">
      <c r="B203" s="1"/>
      <c r="C203" s="1"/>
      <c r="D203" s="1"/>
    </row>
    <row r="204" spans="2:4" ht="13.5" customHeight="1">
      <c r="B204" s="1"/>
      <c r="C204" s="1"/>
      <c r="D204" s="1"/>
    </row>
    <row r="205" spans="2:4" ht="13.5" customHeight="1">
      <c r="B205" s="1"/>
      <c r="C205" s="1"/>
      <c r="D205" s="1"/>
    </row>
    <row r="206" spans="2:4" ht="13.5" customHeight="1">
      <c r="B206" s="1"/>
      <c r="C206" s="1"/>
      <c r="D206" s="1"/>
    </row>
    <row r="207" spans="2:4" ht="13.5" customHeight="1">
      <c r="B207" s="1"/>
      <c r="C207" s="1"/>
      <c r="D207" s="1"/>
    </row>
    <row r="208" spans="2:4" ht="13.5" customHeight="1">
      <c r="B208" s="1"/>
      <c r="C208" s="1"/>
      <c r="D208" s="1"/>
    </row>
    <row r="209" spans="2:4" ht="13.5" customHeight="1">
      <c r="B209" s="1"/>
      <c r="C209" s="1"/>
      <c r="D209" s="1"/>
    </row>
    <row r="210" spans="2:4" ht="13.5" customHeight="1">
      <c r="B210" s="1"/>
      <c r="C210" s="1"/>
      <c r="D210" s="1"/>
    </row>
    <row r="211" spans="2:4" ht="13.5" customHeight="1">
      <c r="B211" s="1"/>
      <c r="C211" s="1"/>
      <c r="D211" s="1"/>
    </row>
    <row r="212" spans="2:4" ht="13.5" customHeight="1">
      <c r="B212" s="1"/>
      <c r="C212" s="1"/>
      <c r="D212" s="1"/>
    </row>
    <row r="213" spans="2:4" ht="13.5" customHeight="1">
      <c r="B213" s="1"/>
      <c r="C213" s="1"/>
      <c r="D213" s="1"/>
    </row>
    <row r="214" spans="2:4" ht="13.5" customHeight="1">
      <c r="B214" s="1"/>
      <c r="C214" s="1"/>
      <c r="D214" s="1"/>
    </row>
    <row r="215" spans="2:4" ht="13.5" customHeight="1">
      <c r="B215" s="1"/>
      <c r="C215" s="1"/>
      <c r="D215" s="1"/>
    </row>
    <row r="216" spans="2:4" ht="13.5" customHeight="1">
      <c r="B216" s="1"/>
      <c r="C216" s="1"/>
      <c r="D216" s="1"/>
    </row>
    <row r="217" spans="2:4" ht="13.5" customHeight="1">
      <c r="B217" s="1"/>
      <c r="C217" s="1"/>
      <c r="D217" s="1"/>
    </row>
    <row r="218" spans="2:4" ht="13.5" customHeight="1">
      <c r="B218" s="1"/>
      <c r="C218" s="1"/>
      <c r="D218" s="1"/>
    </row>
    <row r="219" spans="2:4" ht="13.5" customHeight="1">
      <c r="B219" s="1"/>
      <c r="C219" s="1"/>
      <c r="D219" s="1"/>
    </row>
    <row r="220" spans="2:4" ht="13.5" customHeight="1">
      <c r="B220" s="1"/>
      <c r="C220" s="1"/>
      <c r="D220" s="1"/>
    </row>
    <row r="221" spans="2:4" ht="13.5" customHeight="1">
      <c r="B221" s="1"/>
      <c r="C221" s="1"/>
      <c r="D221" s="1"/>
    </row>
    <row r="222" spans="2:4" ht="13.5" customHeight="1">
      <c r="B222" s="1"/>
      <c r="C222" s="1"/>
      <c r="D222" s="1"/>
    </row>
    <row r="223" spans="2:4" ht="13.5" customHeight="1">
      <c r="B223" s="1"/>
      <c r="C223" s="1"/>
      <c r="D223" s="1"/>
    </row>
    <row r="224" spans="2:4" ht="13.5" customHeight="1">
      <c r="B224" s="1"/>
      <c r="C224" s="1"/>
      <c r="D224" s="1"/>
    </row>
    <row r="225" spans="2:4" ht="13.5" customHeight="1">
      <c r="B225" s="1"/>
      <c r="C225" s="1"/>
      <c r="D225" s="1"/>
    </row>
    <row r="226" spans="2:4" ht="13.5" customHeight="1">
      <c r="B226" s="1"/>
      <c r="C226" s="1"/>
      <c r="D226" s="1"/>
    </row>
    <row r="227" spans="2:4" ht="13.5" customHeight="1">
      <c r="B227" s="1"/>
      <c r="C227" s="1"/>
      <c r="D227" s="1"/>
    </row>
    <row r="228" spans="2:4" ht="13.5" customHeight="1">
      <c r="B228" s="1"/>
      <c r="C228" s="1"/>
      <c r="D228" s="1"/>
    </row>
    <row r="229" spans="2:4" ht="13.5" customHeight="1">
      <c r="B229" s="1"/>
      <c r="C229" s="1"/>
      <c r="D229" s="1"/>
    </row>
    <row r="230" spans="2:4" ht="13.5" customHeight="1">
      <c r="B230" s="1"/>
      <c r="C230" s="1"/>
      <c r="D230" s="1"/>
    </row>
    <row r="231" spans="2:4" ht="13.5" customHeight="1">
      <c r="B231" s="1"/>
      <c r="C231" s="1"/>
      <c r="D231" s="1"/>
    </row>
    <row r="232" spans="2:4" ht="13.5" customHeight="1">
      <c r="B232" s="1"/>
      <c r="C232" s="1"/>
      <c r="D232" s="1"/>
    </row>
    <row r="233" spans="2:4" ht="13.5" customHeight="1">
      <c r="B233" s="1"/>
      <c r="C233" s="1"/>
      <c r="D233" s="1"/>
    </row>
    <row r="234" spans="2:4" ht="13.5" customHeight="1">
      <c r="B234" s="1"/>
      <c r="C234" s="1"/>
      <c r="D234" s="1"/>
    </row>
    <row r="235" spans="2:4" ht="13.5" customHeight="1">
      <c r="B235" s="1"/>
      <c r="C235" s="1"/>
      <c r="D235" s="1"/>
    </row>
    <row r="236" spans="2:4" ht="13.5" customHeight="1">
      <c r="B236" s="1"/>
      <c r="C236" s="1"/>
      <c r="D236" s="1"/>
    </row>
    <row r="237" spans="2:4" ht="13.5" customHeight="1">
      <c r="B237" s="1"/>
      <c r="C237" s="1"/>
      <c r="D237" s="1"/>
    </row>
    <row r="238" spans="2:4" ht="13.5" customHeight="1">
      <c r="B238" s="1"/>
      <c r="C238" s="1"/>
      <c r="D238" s="1"/>
    </row>
    <row r="239" spans="2:4" ht="13.5" customHeight="1">
      <c r="B239" s="1"/>
      <c r="C239" s="1"/>
      <c r="D239" s="1"/>
    </row>
    <row r="240" spans="2:4" ht="13.5" customHeight="1">
      <c r="B240" s="1"/>
      <c r="C240" s="1"/>
      <c r="D240" s="1"/>
    </row>
    <row r="241" spans="2:4" ht="13.5" customHeight="1">
      <c r="B241" s="1"/>
      <c r="C241" s="1"/>
      <c r="D241" s="1"/>
    </row>
    <row r="242" spans="2:4" ht="13.5" customHeight="1">
      <c r="B242" s="1"/>
      <c r="C242" s="1"/>
      <c r="D242" s="1"/>
    </row>
    <row r="243" spans="2:4" ht="13.5" customHeight="1">
      <c r="B243" s="1"/>
      <c r="C243" s="1"/>
      <c r="D243" s="1"/>
    </row>
    <row r="244" spans="2:4" ht="13.5" customHeight="1">
      <c r="B244" s="1"/>
      <c r="C244" s="1"/>
      <c r="D244" s="1"/>
    </row>
    <row r="245" spans="2:4" ht="13.5" customHeight="1">
      <c r="B245" s="1"/>
      <c r="C245" s="1"/>
      <c r="D245" s="1"/>
    </row>
    <row r="246" spans="2:4" ht="13.5" customHeight="1">
      <c r="B246" s="1"/>
      <c r="C246" s="1"/>
      <c r="D246" s="1"/>
    </row>
    <row r="247" spans="2:4" ht="13.5" customHeight="1">
      <c r="B247" s="1"/>
      <c r="C247" s="1"/>
      <c r="D247" s="1"/>
    </row>
    <row r="248" spans="2:4" ht="13.5" customHeight="1">
      <c r="B248" s="1"/>
      <c r="C248" s="1"/>
      <c r="D248" s="1"/>
    </row>
    <row r="249" spans="2:4" ht="13.5" customHeight="1">
      <c r="B249" s="1"/>
      <c r="C249" s="1"/>
      <c r="D249" s="1"/>
    </row>
    <row r="250" spans="2:4" ht="13.5" customHeight="1">
      <c r="B250" s="1"/>
      <c r="C250" s="1"/>
      <c r="D250" s="1"/>
    </row>
    <row r="251" spans="2:4" ht="13.5" customHeight="1">
      <c r="B251" s="1"/>
      <c r="C251" s="1"/>
      <c r="D251" s="1"/>
    </row>
    <row r="252" spans="2:4" ht="13.5" customHeight="1">
      <c r="B252" s="1"/>
      <c r="C252" s="1"/>
      <c r="D252" s="1"/>
    </row>
    <row r="253" spans="2:4" ht="13.5" customHeight="1">
      <c r="B253" s="1"/>
      <c r="C253" s="1"/>
      <c r="D253" s="1"/>
    </row>
    <row r="254" spans="2:4" ht="13.5" customHeight="1">
      <c r="B254" s="1"/>
      <c r="C254" s="1"/>
      <c r="D254" s="1"/>
    </row>
    <row r="255" spans="2:4" ht="13.5" customHeight="1">
      <c r="B255" s="1"/>
      <c r="C255" s="1"/>
      <c r="D255" s="1"/>
    </row>
    <row r="256" spans="2:4" ht="13.5" customHeight="1">
      <c r="B256" s="1"/>
      <c r="C256" s="1"/>
      <c r="D256" s="1"/>
    </row>
    <row r="257" spans="2:4" ht="13.5" customHeight="1">
      <c r="B257" s="1"/>
      <c r="C257" s="1"/>
      <c r="D257" s="1"/>
    </row>
    <row r="258" spans="2:4" ht="13.5" customHeight="1">
      <c r="B258" s="1"/>
      <c r="C258" s="1"/>
      <c r="D258" s="1"/>
    </row>
    <row r="259" spans="2:4" ht="13.5" customHeight="1">
      <c r="B259" s="1"/>
      <c r="C259" s="1"/>
      <c r="D259" s="1"/>
    </row>
    <row r="260" spans="2:4" ht="13.5" customHeight="1">
      <c r="B260" s="1"/>
      <c r="C260" s="1"/>
      <c r="D260" s="1"/>
    </row>
    <row r="261" spans="2:4" ht="13.5" customHeight="1">
      <c r="B261" s="1"/>
      <c r="C261" s="1"/>
      <c r="D261" s="1"/>
    </row>
    <row r="262" spans="2:4" ht="13.5" customHeight="1">
      <c r="B262" s="1"/>
      <c r="C262" s="1"/>
      <c r="D262" s="1"/>
    </row>
    <row r="263" spans="2:4" ht="13.5" customHeight="1">
      <c r="B263" s="1"/>
      <c r="C263" s="1"/>
      <c r="D263" s="1"/>
    </row>
    <row r="264" spans="2:4" ht="13.5" customHeight="1">
      <c r="B264" s="1"/>
      <c r="C264" s="1"/>
      <c r="D264" s="1"/>
    </row>
    <row r="265" spans="2:4" ht="13.5" customHeight="1">
      <c r="B265" s="1"/>
      <c r="C265" s="1"/>
      <c r="D265" s="1"/>
    </row>
    <row r="266" spans="2:4" ht="13.5" customHeight="1">
      <c r="B266" s="1"/>
      <c r="C266" s="1"/>
      <c r="D266" s="1"/>
    </row>
    <row r="267" spans="2:4" ht="13.5" customHeight="1">
      <c r="B267" s="1"/>
      <c r="C267" s="1"/>
      <c r="D267" s="1"/>
    </row>
    <row r="268" spans="2:4" ht="13.5" customHeight="1">
      <c r="B268" s="1"/>
      <c r="C268" s="1"/>
      <c r="D268" s="1"/>
    </row>
    <row r="269" spans="2:4" ht="13.5" customHeight="1">
      <c r="B269" s="1"/>
      <c r="C269" s="1"/>
      <c r="D269" s="1"/>
    </row>
    <row r="270" spans="2:4" ht="13.5" customHeight="1">
      <c r="B270" s="1"/>
      <c r="C270" s="1"/>
      <c r="D270" s="1"/>
    </row>
    <row r="271" spans="2:4" ht="13.5" customHeight="1">
      <c r="B271" s="1"/>
      <c r="C271" s="1"/>
      <c r="D271" s="1"/>
    </row>
    <row r="272" spans="2:4" ht="13.5" customHeight="1">
      <c r="B272" s="1"/>
      <c r="C272" s="1"/>
      <c r="D272" s="1"/>
    </row>
    <row r="273" spans="2:4" ht="13.5" customHeight="1">
      <c r="B273" s="1"/>
      <c r="C273" s="1"/>
      <c r="D273" s="1"/>
    </row>
    <row r="274" spans="2:4" ht="13.5" customHeight="1">
      <c r="B274" s="1"/>
      <c r="C274" s="1"/>
      <c r="D274" s="1"/>
    </row>
    <row r="275" spans="2:4" ht="13.5" customHeight="1">
      <c r="B275" s="1"/>
      <c r="C275" s="1"/>
      <c r="D275" s="1"/>
    </row>
    <row r="276" spans="2:4" ht="13.5" customHeight="1">
      <c r="B276" s="1"/>
      <c r="C276" s="1"/>
      <c r="D276" s="1"/>
    </row>
    <row r="277" spans="2:4" ht="13.5" customHeight="1">
      <c r="B277" s="1"/>
      <c r="C277" s="1"/>
      <c r="D277" s="1"/>
    </row>
    <row r="278" spans="2:4" ht="13.5" customHeight="1">
      <c r="B278" s="1"/>
      <c r="C278" s="1"/>
      <c r="D278" s="1"/>
    </row>
    <row r="279" spans="2:4" ht="13.5" customHeight="1">
      <c r="B279" s="1"/>
      <c r="C279" s="1"/>
      <c r="D279" s="1"/>
    </row>
    <row r="280" spans="2:4" ht="13.5" customHeight="1">
      <c r="B280" s="1"/>
      <c r="C280" s="1"/>
      <c r="D280" s="1"/>
    </row>
    <row r="281" spans="2:4" ht="13.5" customHeight="1">
      <c r="B281" s="1"/>
      <c r="C281" s="1"/>
      <c r="D281" s="1"/>
    </row>
    <row r="282" spans="2:4" ht="13.5" customHeight="1">
      <c r="B282" s="1"/>
      <c r="C282" s="1"/>
      <c r="D282" s="1"/>
    </row>
    <row r="283" spans="2:4" ht="13.5" customHeight="1">
      <c r="B283" s="1"/>
      <c r="C283" s="1"/>
      <c r="D283" s="1"/>
    </row>
    <row r="284" spans="2:4" ht="13.5" customHeight="1">
      <c r="B284" s="1"/>
      <c r="C284" s="1"/>
      <c r="D284" s="1"/>
    </row>
    <row r="285" spans="2:4" ht="13.5" customHeight="1">
      <c r="B285" s="1"/>
      <c r="C285" s="1"/>
      <c r="D285" s="1"/>
    </row>
    <row r="286" spans="2:4" ht="13.5" customHeight="1">
      <c r="B286" s="1"/>
      <c r="C286" s="1"/>
      <c r="D286" s="1"/>
    </row>
    <row r="287" spans="2:4" ht="13.5" customHeight="1">
      <c r="B287" s="1"/>
      <c r="C287" s="1"/>
      <c r="D287" s="1"/>
    </row>
    <row r="288" spans="2:4" ht="13.5" customHeight="1">
      <c r="B288" s="1"/>
      <c r="C288" s="1"/>
      <c r="D288" s="1"/>
    </row>
    <row r="289" spans="2:4" ht="13.5" customHeight="1">
      <c r="B289" s="1"/>
      <c r="C289" s="1"/>
      <c r="D289" s="1"/>
    </row>
    <row r="290" spans="2:4" ht="13.5" customHeight="1">
      <c r="B290" s="1"/>
      <c r="C290" s="1"/>
      <c r="D290" s="1"/>
    </row>
    <row r="291" spans="2:4" ht="13.5" customHeight="1">
      <c r="B291" s="1"/>
      <c r="C291" s="1"/>
      <c r="D291" s="1"/>
    </row>
    <row r="292" spans="2:4" ht="13.5" customHeight="1">
      <c r="B292" s="1"/>
      <c r="C292" s="1"/>
      <c r="D292" s="1"/>
    </row>
    <row r="293" spans="2:4" ht="13.5" customHeight="1">
      <c r="B293" s="1"/>
      <c r="C293" s="1"/>
      <c r="D293" s="1"/>
    </row>
    <row r="294" spans="2:4" ht="13.5" customHeight="1">
      <c r="B294" s="1"/>
      <c r="C294" s="1"/>
      <c r="D294" s="1"/>
    </row>
    <row r="295" spans="2:4" ht="13.5" customHeight="1">
      <c r="B295" s="1"/>
      <c r="C295" s="1"/>
      <c r="D295" s="1"/>
    </row>
    <row r="296" spans="2:4" ht="13.5" customHeight="1">
      <c r="B296" s="1"/>
      <c r="C296" s="1"/>
      <c r="D296" s="1"/>
    </row>
    <row r="297" spans="2:4" ht="13.5" customHeight="1">
      <c r="B297" s="1"/>
      <c r="C297" s="1"/>
      <c r="D297" s="1"/>
    </row>
    <row r="298" spans="2:4" ht="13.5" customHeight="1">
      <c r="B298" s="1"/>
      <c r="C298" s="1"/>
      <c r="D298" s="1"/>
    </row>
    <row r="299" spans="2:4" ht="13.5" customHeight="1">
      <c r="B299" s="1"/>
      <c r="C299" s="1"/>
      <c r="D299" s="1"/>
    </row>
    <row r="300" spans="2:4" ht="13.5" customHeight="1">
      <c r="B300" s="1"/>
      <c r="C300" s="1"/>
      <c r="D300" s="1"/>
    </row>
    <row r="301" spans="2:4" ht="13.5" customHeight="1">
      <c r="B301" s="1"/>
      <c r="C301" s="1"/>
      <c r="D301" s="1"/>
    </row>
    <row r="302" spans="2:4" ht="13.5" customHeight="1">
      <c r="B302" s="1"/>
      <c r="C302" s="1"/>
      <c r="D302" s="1"/>
    </row>
    <row r="303" spans="2:4" ht="13.5" customHeight="1">
      <c r="B303" s="1"/>
      <c r="C303" s="1"/>
      <c r="D303" s="1"/>
    </row>
    <row r="304" spans="2:4" ht="13.5" customHeight="1">
      <c r="B304" s="1"/>
      <c r="C304" s="1"/>
      <c r="D304" s="1"/>
    </row>
    <row r="305" spans="2:4" ht="13.5" customHeight="1">
      <c r="B305" s="1"/>
      <c r="C305" s="1"/>
      <c r="D305" s="1"/>
    </row>
    <row r="306" spans="2:4" ht="13.5" customHeight="1">
      <c r="B306" s="1"/>
      <c r="C306" s="1"/>
      <c r="D306" s="1"/>
    </row>
    <row r="307" spans="2:4" ht="13.5" customHeight="1">
      <c r="B307" s="1"/>
      <c r="C307" s="1"/>
      <c r="D307" s="1"/>
    </row>
    <row r="308" spans="2:4" ht="13.5" customHeight="1">
      <c r="B308" s="1"/>
      <c r="C308" s="1"/>
      <c r="D308" s="1"/>
    </row>
    <row r="309" spans="2:4" ht="13.5" customHeight="1">
      <c r="B309" s="1"/>
      <c r="C309" s="1"/>
      <c r="D309" s="1"/>
    </row>
    <row r="310" spans="2:4" ht="13.5" customHeight="1">
      <c r="B310" s="1"/>
      <c r="C310" s="1"/>
      <c r="D310" s="1"/>
    </row>
    <row r="311" spans="2:4" ht="13.5" customHeight="1">
      <c r="B311" s="1"/>
      <c r="C311" s="1"/>
      <c r="D311" s="1"/>
    </row>
    <row r="312" spans="2:4" ht="13.5" customHeight="1">
      <c r="B312" s="1"/>
      <c r="C312" s="1"/>
      <c r="D312" s="1"/>
    </row>
    <row r="313" spans="2:4" ht="13.5" customHeight="1">
      <c r="B313" s="1"/>
      <c r="C313" s="1"/>
      <c r="D313" s="1"/>
    </row>
    <row r="314" spans="2:4" ht="13.5" customHeight="1">
      <c r="B314" s="1"/>
      <c r="C314" s="1"/>
      <c r="D314" s="1"/>
    </row>
    <row r="315" spans="2:4" ht="13.5" customHeight="1">
      <c r="B315" s="1"/>
      <c r="C315" s="1"/>
      <c r="D315" s="1"/>
    </row>
    <row r="316" spans="2:4" ht="13.5" customHeight="1">
      <c r="B316" s="1"/>
      <c r="C316" s="1"/>
      <c r="D316" s="1"/>
    </row>
    <row r="317" spans="2:4" ht="13.5" customHeight="1">
      <c r="B317" s="1"/>
      <c r="C317" s="1"/>
      <c r="D317" s="1"/>
    </row>
    <row r="318" spans="2:4" ht="13.5" customHeight="1">
      <c r="B318" s="1"/>
      <c r="C318" s="1"/>
      <c r="D318" s="1"/>
    </row>
    <row r="319" spans="2:4" ht="13.5" customHeight="1">
      <c r="B319" s="1"/>
      <c r="C319" s="1"/>
      <c r="D319" s="1"/>
    </row>
    <row r="320" spans="2:4" ht="13.5" customHeight="1">
      <c r="B320" s="1"/>
      <c r="C320" s="1"/>
      <c r="D320" s="1"/>
    </row>
    <row r="321" spans="2:4" ht="13.5" customHeight="1">
      <c r="B321" s="1"/>
      <c r="C321" s="1"/>
      <c r="D321" s="1"/>
    </row>
    <row r="322" spans="2:4" ht="13.5" customHeight="1">
      <c r="B322" s="1"/>
      <c r="C322" s="1"/>
      <c r="D322" s="1"/>
    </row>
    <row r="323" spans="2:4" ht="13.5" customHeight="1">
      <c r="B323" s="1"/>
      <c r="C323" s="1"/>
      <c r="D323" s="1"/>
    </row>
    <row r="324" spans="2:4" ht="13.5" customHeight="1">
      <c r="B324" s="1"/>
      <c r="C324" s="1"/>
      <c r="D324" s="1"/>
    </row>
    <row r="325" spans="2:4" ht="13.5" customHeight="1">
      <c r="B325" s="1"/>
      <c r="C325" s="1"/>
      <c r="D325" s="1"/>
    </row>
    <row r="326" spans="2:4" ht="13.5" customHeight="1">
      <c r="B326" s="1"/>
      <c r="C326" s="1"/>
      <c r="D326" s="1"/>
    </row>
    <row r="327" spans="2:4" ht="13.5" customHeight="1">
      <c r="B327" s="1"/>
      <c r="C327" s="1"/>
      <c r="D327" s="1"/>
    </row>
    <row r="328" spans="2:4" ht="13.5" customHeight="1">
      <c r="B328" s="1"/>
      <c r="C328" s="1"/>
      <c r="D328" s="1"/>
    </row>
    <row r="329" spans="2:4" ht="13.5" customHeight="1">
      <c r="B329" s="1"/>
      <c r="C329" s="1"/>
      <c r="D329" s="1"/>
    </row>
    <row r="330" spans="2:4" ht="13.5" customHeight="1">
      <c r="B330" s="1"/>
      <c r="C330" s="1"/>
      <c r="D330" s="1"/>
    </row>
    <row r="331" spans="2:4" ht="13.5" customHeight="1">
      <c r="B331" s="1"/>
      <c r="C331" s="1"/>
      <c r="D331" s="1"/>
    </row>
    <row r="332" spans="2:4" ht="13.5" customHeight="1">
      <c r="B332" s="1"/>
      <c r="C332" s="1"/>
      <c r="D332" s="1"/>
    </row>
    <row r="333" spans="2:4" ht="13.5" customHeight="1">
      <c r="B333" s="1"/>
      <c r="C333" s="1"/>
      <c r="D333" s="1"/>
    </row>
    <row r="334" spans="2:4" ht="13.5" customHeight="1">
      <c r="B334" s="1"/>
      <c r="C334" s="1"/>
      <c r="D334" s="1"/>
    </row>
    <row r="335" spans="2:4" ht="13.5" customHeight="1">
      <c r="B335" s="1"/>
      <c r="C335" s="1"/>
      <c r="D335" s="1"/>
    </row>
    <row r="336" spans="2:4" ht="13.5" customHeight="1">
      <c r="B336" s="1"/>
      <c r="C336" s="1"/>
      <c r="D336" s="1"/>
    </row>
    <row r="337" spans="2:4" ht="13.5" customHeight="1">
      <c r="B337" s="1"/>
      <c r="C337" s="1"/>
      <c r="D337" s="1"/>
    </row>
    <row r="338" spans="2:4" ht="13.5" customHeight="1">
      <c r="B338" s="1"/>
      <c r="C338" s="1"/>
      <c r="D338" s="1"/>
    </row>
    <row r="339" spans="2:4" ht="13.5" customHeight="1">
      <c r="B339" s="1"/>
      <c r="C339" s="1"/>
      <c r="D339" s="1"/>
    </row>
    <row r="340" spans="2:4" ht="13.5" customHeight="1">
      <c r="B340" s="1"/>
      <c r="C340" s="1"/>
      <c r="D340" s="1"/>
    </row>
    <row r="341" spans="2:4" ht="13.5" customHeight="1">
      <c r="B341" s="1"/>
      <c r="C341" s="1"/>
      <c r="D341" s="1"/>
    </row>
    <row r="342" spans="2:4" ht="13.5" customHeight="1">
      <c r="B342" s="1"/>
      <c r="C342" s="1"/>
      <c r="D342" s="1"/>
    </row>
    <row r="343" spans="2:4" ht="13.5" customHeight="1">
      <c r="B343" s="1"/>
      <c r="C343" s="1"/>
      <c r="D343" s="1"/>
    </row>
    <row r="344" spans="2:4" ht="13.5" customHeight="1">
      <c r="B344" s="1"/>
      <c r="C344" s="1"/>
      <c r="D344" s="1"/>
    </row>
    <row r="345" spans="2:4" ht="13.5" customHeight="1">
      <c r="B345" s="1"/>
      <c r="C345" s="1"/>
      <c r="D345" s="1"/>
    </row>
    <row r="346" spans="2:4" ht="13.5" customHeight="1">
      <c r="B346" s="1"/>
      <c r="C346" s="1"/>
      <c r="D346" s="1"/>
    </row>
    <row r="347" spans="2:4" ht="13.5" customHeight="1">
      <c r="B347" s="1"/>
      <c r="C347" s="1"/>
      <c r="D347" s="1"/>
    </row>
    <row r="348" spans="2:4" ht="13.5" customHeight="1">
      <c r="B348" s="1"/>
      <c r="C348" s="1"/>
      <c r="D348" s="1"/>
    </row>
    <row r="349" spans="2:4" ht="13.5" customHeight="1">
      <c r="B349" s="1"/>
      <c r="C349" s="1"/>
      <c r="D349" s="1"/>
    </row>
    <row r="350" spans="2:4" ht="13.5" customHeight="1">
      <c r="B350" s="1"/>
      <c r="C350" s="1"/>
      <c r="D350" s="1"/>
    </row>
    <row r="351" spans="2:4" ht="13.5" customHeight="1">
      <c r="B351" s="1"/>
      <c r="C351" s="1"/>
      <c r="D351" s="1"/>
    </row>
    <row r="352" spans="2:4" ht="13.5" customHeight="1">
      <c r="B352" s="1"/>
      <c r="C352" s="1"/>
      <c r="D352" s="1"/>
    </row>
    <row r="353" spans="2:4" ht="13.5" customHeight="1">
      <c r="B353" s="1"/>
      <c r="C353" s="1"/>
      <c r="D353" s="1"/>
    </row>
    <row r="354" spans="2:4" ht="13.5" customHeight="1">
      <c r="B354" s="1"/>
      <c r="C354" s="1"/>
      <c r="D354" s="1"/>
    </row>
    <row r="355" spans="2:4" ht="13.5" customHeight="1">
      <c r="B355" s="1"/>
      <c r="C355" s="1"/>
      <c r="D355" s="1"/>
    </row>
    <row r="356" spans="2:4" ht="13.5" customHeight="1">
      <c r="B356" s="1"/>
      <c r="C356" s="1"/>
      <c r="D356" s="1"/>
    </row>
    <row r="357" spans="2:4" ht="13.5" customHeight="1">
      <c r="B357" s="1"/>
      <c r="C357" s="1"/>
      <c r="D357" s="1"/>
    </row>
    <row r="358" spans="2:4" ht="13.5" customHeight="1">
      <c r="B358" s="1"/>
      <c r="C358" s="1"/>
      <c r="D358" s="1"/>
    </row>
    <row r="359" spans="2:4" ht="13.5" customHeight="1">
      <c r="B359" s="1"/>
      <c r="C359" s="1"/>
      <c r="D359" s="1"/>
    </row>
    <row r="360" spans="2:4" ht="13.5" customHeight="1">
      <c r="B360" s="1"/>
      <c r="C360" s="1"/>
      <c r="D360" s="1"/>
    </row>
    <row r="361" spans="2:4" ht="13.5" customHeight="1">
      <c r="B361" s="1"/>
      <c r="C361" s="1"/>
      <c r="D361" s="1"/>
    </row>
    <row r="362" spans="2:4" ht="13.5" customHeight="1">
      <c r="B362" s="1"/>
      <c r="C362" s="1"/>
      <c r="D362" s="1"/>
    </row>
    <row r="363" spans="2:4" ht="13.5" customHeight="1">
      <c r="B363" s="1"/>
      <c r="C363" s="1"/>
      <c r="D363" s="1"/>
    </row>
    <row r="364" spans="2:4" ht="13.5" customHeight="1">
      <c r="B364" s="1"/>
      <c r="C364" s="1"/>
      <c r="D364" s="1"/>
    </row>
    <row r="365" spans="2:4" ht="13.5" customHeight="1">
      <c r="B365" s="1"/>
      <c r="C365" s="1"/>
      <c r="D365" s="1"/>
    </row>
    <row r="366" spans="2:4" ht="13.5" customHeight="1">
      <c r="B366" s="1"/>
      <c r="C366" s="1"/>
      <c r="D366" s="1"/>
    </row>
    <row r="367" spans="2:4" ht="13.5" customHeight="1">
      <c r="B367" s="1"/>
      <c r="C367" s="1"/>
      <c r="D367" s="1"/>
    </row>
    <row r="368" spans="2:4" ht="13.5" customHeight="1">
      <c r="B368" s="1"/>
      <c r="C368" s="1"/>
      <c r="D368" s="1"/>
    </row>
    <row r="369" spans="2:4" ht="13.5" customHeight="1">
      <c r="B369" s="1"/>
      <c r="C369" s="1"/>
      <c r="D369" s="1"/>
    </row>
    <row r="370" spans="2:4" ht="13.5" customHeight="1">
      <c r="B370" s="1"/>
      <c r="C370" s="1"/>
      <c r="D370" s="1"/>
    </row>
    <row r="371" spans="2:4" ht="13.5" customHeight="1">
      <c r="B371" s="1"/>
      <c r="C371" s="1"/>
      <c r="D371" s="1"/>
    </row>
    <row r="372" spans="2:4" ht="13.5" customHeight="1">
      <c r="B372" s="1"/>
      <c r="C372" s="1"/>
      <c r="D372" s="1"/>
    </row>
    <row r="373" spans="2:4" ht="13.5" customHeight="1">
      <c r="B373" s="1"/>
      <c r="C373" s="1"/>
      <c r="D373" s="1"/>
    </row>
    <row r="374" spans="2:4" ht="13.5" customHeight="1">
      <c r="B374" s="1"/>
      <c r="C374" s="1"/>
      <c r="D374" s="1"/>
    </row>
    <row r="375" spans="2:4" ht="13.5" customHeight="1">
      <c r="B375" s="1"/>
      <c r="C375" s="1"/>
      <c r="D375" s="1"/>
    </row>
    <row r="376" spans="2:4" ht="13.5" customHeight="1">
      <c r="B376" s="1"/>
      <c r="C376" s="1"/>
      <c r="D376" s="1"/>
    </row>
    <row r="377" spans="2:4" ht="13.5" customHeight="1">
      <c r="B377" s="1"/>
      <c r="C377" s="1"/>
      <c r="D377" s="1"/>
    </row>
    <row r="378" spans="2:4" ht="13.5" customHeight="1">
      <c r="B378" s="1"/>
      <c r="C378" s="1"/>
      <c r="D378" s="1"/>
    </row>
    <row r="379" spans="2:4" ht="13.5" customHeight="1">
      <c r="B379" s="1"/>
      <c r="C379" s="1"/>
      <c r="D379" s="1"/>
    </row>
    <row r="380" spans="2:4" ht="13.5" customHeight="1">
      <c r="B380" s="1"/>
      <c r="C380" s="1"/>
      <c r="D380" s="1"/>
    </row>
    <row r="381" spans="2:4" ht="13.5" customHeight="1">
      <c r="B381" s="1"/>
      <c r="C381" s="1"/>
      <c r="D381" s="1"/>
    </row>
    <row r="382" spans="2:4" ht="13.5" customHeight="1">
      <c r="B382" s="1"/>
      <c r="C382" s="1"/>
      <c r="D382" s="1"/>
    </row>
    <row r="383" spans="2:4" ht="13.5" customHeight="1">
      <c r="B383" s="1"/>
      <c r="C383" s="1"/>
      <c r="D383" s="1"/>
    </row>
    <row r="384" spans="2:4" ht="13.5" customHeight="1">
      <c r="B384" s="1"/>
      <c r="C384" s="1"/>
      <c r="D384" s="1"/>
    </row>
    <row r="385" spans="2:4" ht="13.5" customHeight="1">
      <c r="B385" s="1"/>
      <c r="C385" s="1"/>
      <c r="D385" s="1"/>
    </row>
    <row r="386" spans="2:4" ht="13.5" customHeight="1">
      <c r="B386" s="1"/>
      <c r="C386" s="1"/>
      <c r="D386" s="1"/>
    </row>
    <row r="387" spans="2:4" ht="13.5" customHeight="1">
      <c r="B387" s="1"/>
      <c r="C387" s="1"/>
      <c r="D387" s="1"/>
    </row>
    <row r="388" spans="2:4" ht="13.5" customHeight="1">
      <c r="B388" s="1"/>
      <c r="C388" s="1"/>
      <c r="D388" s="1"/>
    </row>
    <row r="389" spans="2:4" ht="13.5" customHeight="1">
      <c r="B389" s="1"/>
      <c r="C389" s="1"/>
      <c r="D389" s="1"/>
    </row>
    <row r="390" spans="2:4" ht="13.5" customHeight="1">
      <c r="B390" s="1"/>
      <c r="C390" s="1"/>
      <c r="D390" s="1"/>
    </row>
    <row r="391" spans="2:4" ht="13.5" customHeight="1">
      <c r="B391" s="1"/>
      <c r="C391" s="1"/>
      <c r="D391" s="1"/>
    </row>
    <row r="392" spans="2:4" ht="13.5" customHeight="1">
      <c r="B392" s="1"/>
      <c r="C392" s="1"/>
      <c r="D392" s="1"/>
    </row>
    <row r="393" spans="2:4" ht="13.5" customHeight="1">
      <c r="B393" s="1"/>
      <c r="C393" s="1"/>
      <c r="D393" s="1"/>
    </row>
    <row r="394" spans="2:4" ht="13.5" customHeight="1">
      <c r="B394" s="1"/>
      <c r="C394" s="1"/>
      <c r="D394" s="1"/>
    </row>
    <row r="395" spans="2:4" ht="13.5" customHeight="1">
      <c r="B395" s="1"/>
      <c r="C395" s="1"/>
      <c r="D395" s="1"/>
    </row>
    <row r="396" spans="2:4" ht="13.5" customHeight="1">
      <c r="B396" s="1"/>
      <c r="C396" s="1"/>
      <c r="D396" s="1"/>
    </row>
    <row r="397" spans="2:4" ht="13.5" customHeight="1">
      <c r="B397" s="1"/>
      <c r="C397" s="1"/>
      <c r="D397" s="1"/>
    </row>
    <row r="398" spans="2:4" ht="13.5" customHeight="1">
      <c r="B398" s="1"/>
      <c r="C398" s="1"/>
      <c r="D398" s="1"/>
    </row>
    <row r="399" spans="2:4" ht="13.5" customHeight="1">
      <c r="B399" s="1"/>
      <c r="C399" s="1"/>
      <c r="D399" s="1"/>
    </row>
    <row r="400" spans="2:4" ht="13.5" customHeight="1">
      <c r="B400" s="1"/>
      <c r="C400" s="1"/>
      <c r="D400" s="1"/>
    </row>
    <row r="401" spans="2:4" ht="13.5" customHeight="1">
      <c r="B401" s="1"/>
      <c r="C401" s="1"/>
      <c r="D401" s="1"/>
    </row>
    <row r="402" spans="2:4" ht="13.5" customHeight="1">
      <c r="B402" s="1"/>
      <c r="C402" s="1"/>
      <c r="D402" s="1"/>
    </row>
    <row r="403" spans="2:4" ht="13.5" customHeight="1">
      <c r="B403" s="1"/>
      <c r="C403" s="1"/>
      <c r="D403" s="1"/>
    </row>
    <row r="404" spans="2:4" ht="13.5" customHeight="1">
      <c r="B404" s="1"/>
      <c r="C404" s="1"/>
      <c r="D404" s="1"/>
    </row>
    <row r="405" spans="2:4" ht="13.5" customHeight="1">
      <c r="B405" s="1"/>
      <c r="C405" s="1"/>
      <c r="D405" s="1"/>
    </row>
    <row r="406" spans="2:4" ht="13.5" customHeight="1">
      <c r="B406" s="1"/>
      <c r="C406" s="1"/>
      <c r="D406" s="1"/>
    </row>
    <row r="407" spans="2:4" ht="13.5" customHeight="1">
      <c r="B407" s="1"/>
      <c r="C407" s="1"/>
      <c r="D407" s="1"/>
    </row>
    <row r="408" spans="2:4" ht="13.5" customHeight="1">
      <c r="B408" s="1"/>
      <c r="C408" s="1"/>
      <c r="D408" s="1"/>
    </row>
    <row r="409" spans="2:4" ht="13.5" customHeight="1">
      <c r="B409" s="1"/>
      <c r="C409" s="1"/>
      <c r="D409" s="1"/>
    </row>
    <row r="410" spans="2:4" ht="13.5" customHeight="1">
      <c r="B410" s="1"/>
      <c r="C410" s="1"/>
      <c r="D410" s="1"/>
    </row>
    <row r="411" spans="2:4" ht="13.5" customHeight="1">
      <c r="B411" s="1"/>
      <c r="C411" s="1"/>
      <c r="D411" s="1"/>
    </row>
    <row r="412" spans="2:4" ht="13.5" customHeight="1">
      <c r="B412" s="1"/>
      <c r="C412" s="1"/>
      <c r="D412" s="1"/>
    </row>
    <row r="413" spans="2:4" ht="13.5" customHeight="1">
      <c r="B413" s="1"/>
      <c r="C413" s="1"/>
      <c r="D413" s="1"/>
    </row>
    <row r="414" spans="2:4" ht="13.5" customHeight="1">
      <c r="B414" s="1"/>
      <c r="C414" s="1"/>
      <c r="D414" s="1"/>
    </row>
    <row r="415" spans="2:4" ht="13.5" customHeight="1">
      <c r="B415" s="1"/>
      <c r="C415" s="1"/>
      <c r="D415" s="1"/>
    </row>
    <row r="416" spans="2:4" ht="13.5" customHeight="1">
      <c r="B416" s="1"/>
      <c r="C416" s="1"/>
      <c r="D416" s="1"/>
    </row>
    <row r="417" spans="2:4" ht="13.5" customHeight="1">
      <c r="B417" s="1"/>
      <c r="C417" s="1"/>
      <c r="D417" s="1"/>
    </row>
    <row r="418" spans="2:4" ht="13.5" customHeight="1">
      <c r="B418" s="1"/>
      <c r="C418" s="1"/>
      <c r="D418" s="1"/>
    </row>
    <row r="419" spans="2:4" ht="13.5" customHeight="1">
      <c r="B419" s="1"/>
      <c r="C419" s="1"/>
      <c r="D419" s="1"/>
    </row>
    <row r="420" spans="2:4" ht="13.5" customHeight="1">
      <c r="B420" s="1"/>
      <c r="C420" s="1"/>
      <c r="D420" s="1"/>
    </row>
    <row r="421" spans="2:4" ht="13.5" customHeight="1">
      <c r="B421" s="1"/>
      <c r="C421" s="1"/>
      <c r="D421" s="1"/>
    </row>
    <row r="422" spans="2:4" ht="13.5" customHeight="1">
      <c r="B422" s="1"/>
      <c r="C422" s="1"/>
      <c r="D422" s="1"/>
    </row>
    <row r="423" spans="2:4" ht="13.5" customHeight="1">
      <c r="B423" s="1"/>
      <c r="C423" s="1"/>
      <c r="D423" s="1"/>
    </row>
    <row r="424" spans="2:4" ht="13.5" customHeight="1">
      <c r="B424" s="1"/>
      <c r="C424" s="1"/>
      <c r="D424" s="1"/>
    </row>
    <row r="425" spans="2:4" ht="13.5" customHeight="1">
      <c r="B425" s="1"/>
      <c r="C425" s="1"/>
      <c r="D425" s="1"/>
    </row>
    <row r="426" spans="2:4" ht="13.5" customHeight="1">
      <c r="B426" s="1"/>
      <c r="C426" s="1"/>
      <c r="D426" s="1"/>
    </row>
    <row r="427" spans="2:4" ht="13.5" customHeight="1">
      <c r="B427" s="1"/>
      <c r="C427" s="1"/>
      <c r="D427" s="1"/>
    </row>
    <row r="428" spans="2:4" ht="13.5" customHeight="1">
      <c r="B428" s="1"/>
      <c r="C428" s="1"/>
      <c r="D428" s="1"/>
    </row>
    <row r="429" spans="2:4" ht="13.5" customHeight="1">
      <c r="B429" s="1"/>
      <c r="C429" s="1"/>
      <c r="D429" s="1"/>
    </row>
    <row r="430" spans="2:4" ht="13.5" customHeight="1">
      <c r="B430" s="1"/>
      <c r="C430" s="1"/>
      <c r="D430" s="1"/>
    </row>
    <row r="431" spans="2:4" ht="13.5" customHeight="1">
      <c r="B431" s="1"/>
      <c r="C431" s="1"/>
      <c r="D431" s="1"/>
    </row>
    <row r="432" spans="2:4" ht="13.5" customHeight="1">
      <c r="B432" s="1"/>
      <c r="C432" s="1"/>
      <c r="D432" s="1"/>
    </row>
    <row r="433" spans="2:4" ht="13.5" customHeight="1">
      <c r="B433" s="1"/>
      <c r="C433" s="1"/>
      <c r="D433" s="1"/>
    </row>
    <row r="434" spans="2:4" ht="13.5" customHeight="1">
      <c r="B434" s="1"/>
      <c r="C434" s="1"/>
      <c r="D434" s="1"/>
    </row>
    <row r="435" spans="2:4" ht="13.5" customHeight="1">
      <c r="B435" s="1"/>
      <c r="C435" s="1"/>
      <c r="D435" s="1"/>
    </row>
    <row r="436" spans="2:4" ht="13.5" customHeight="1">
      <c r="B436" s="1"/>
      <c r="C436" s="1"/>
      <c r="D436" s="1"/>
    </row>
    <row r="437" spans="2:4" ht="13.5" customHeight="1">
      <c r="B437" s="1"/>
      <c r="C437" s="1"/>
      <c r="D437" s="1"/>
    </row>
    <row r="438" spans="2:4" ht="13.5" customHeight="1">
      <c r="B438" s="1"/>
      <c r="C438" s="1"/>
      <c r="D438" s="1"/>
    </row>
    <row r="439" spans="2:4" ht="13.5" customHeight="1">
      <c r="B439" s="1"/>
      <c r="C439" s="1"/>
      <c r="D439" s="1"/>
    </row>
    <row r="440" spans="2:4" ht="13.5" customHeight="1">
      <c r="B440" s="1"/>
      <c r="C440" s="1"/>
      <c r="D440" s="1"/>
    </row>
    <row r="441" spans="2:4" ht="13.5" customHeight="1">
      <c r="B441" s="1"/>
      <c r="C441" s="1"/>
      <c r="D441" s="1"/>
    </row>
    <row r="442" spans="2:4" ht="13.5" customHeight="1">
      <c r="B442" s="1"/>
      <c r="C442" s="1"/>
      <c r="D442" s="1"/>
    </row>
    <row r="443" spans="2:4" ht="13.5" customHeight="1">
      <c r="B443" s="1"/>
      <c r="C443" s="1"/>
      <c r="D443" s="1"/>
    </row>
    <row r="444" spans="2:4" ht="13.5" customHeight="1">
      <c r="B444" s="1"/>
      <c r="C444" s="1"/>
      <c r="D444" s="1"/>
    </row>
    <row r="445" spans="2:4" ht="13.5" customHeight="1">
      <c r="B445" s="1"/>
      <c r="C445" s="1"/>
      <c r="D445" s="1"/>
    </row>
    <row r="446" spans="2:4" ht="13.5" customHeight="1">
      <c r="B446" s="1"/>
      <c r="C446" s="1"/>
      <c r="D446" s="1"/>
    </row>
    <row r="447" spans="2:4" ht="13.5" customHeight="1">
      <c r="B447" s="1"/>
      <c r="C447" s="1"/>
      <c r="D447" s="1"/>
    </row>
    <row r="448" spans="2:4" ht="13.5" customHeight="1">
      <c r="B448" s="1"/>
      <c r="C448" s="1"/>
      <c r="D448" s="1"/>
    </row>
    <row r="449" spans="2:4" ht="13.5" customHeight="1">
      <c r="B449" s="1"/>
      <c r="C449" s="1"/>
      <c r="D449" s="1"/>
    </row>
    <row r="450" spans="2:4" ht="13.5" customHeight="1">
      <c r="B450" s="1"/>
      <c r="C450" s="1"/>
      <c r="D450" s="1"/>
    </row>
    <row r="451" spans="2:4" ht="13.5" customHeight="1">
      <c r="B451" s="1"/>
      <c r="C451" s="1"/>
      <c r="D451" s="1"/>
    </row>
    <row r="452" spans="2:4" ht="13.5" customHeight="1">
      <c r="B452" s="1"/>
      <c r="C452" s="1"/>
      <c r="D452" s="1"/>
    </row>
    <row r="453" spans="2:4" ht="13.5" customHeight="1">
      <c r="B453" s="1"/>
      <c r="C453" s="1"/>
      <c r="D453" s="1"/>
    </row>
    <row r="454" spans="2:4" ht="13.5" customHeight="1">
      <c r="B454" s="1"/>
      <c r="C454" s="1"/>
      <c r="D454" s="1"/>
    </row>
    <row r="455" spans="2:4" ht="13.5" customHeight="1">
      <c r="B455" s="1"/>
      <c r="C455" s="1"/>
      <c r="D455" s="1"/>
    </row>
    <row r="456" spans="2:4" ht="13.5" customHeight="1">
      <c r="B456" s="1"/>
      <c r="C456" s="1"/>
      <c r="D456" s="1"/>
    </row>
    <row r="457" spans="2:4" ht="13.5" customHeight="1">
      <c r="B457" s="1"/>
      <c r="C457" s="1"/>
      <c r="D457" s="1"/>
    </row>
    <row r="458" spans="2:4" ht="13.5" customHeight="1">
      <c r="B458" s="1"/>
      <c r="C458" s="1"/>
      <c r="D458" s="1"/>
    </row>
    <row r="459" spans="2:4" ht="13.5" customHeight="1">
      <c r="B459" s="1"/>
      <c r="C459" s="1"/>
      <c r="D459" s="1"/>
    </row>
    <row r="460" spans="2:4" ht="13.5" customHeight="1">
      <c r="B460" s="1"/>
      <c r="C460" s="1"/>
      <c r="D460" s="1"/>
    </row>
    <row r="461" spans="2:4" ht="13.5" customHeight="1">
      <c r="B461" s="1"/>
      <c r="C461" s="1"/>
      <c r="D461" s="1"/>
    </row>
    <row r="462" spans="2:4" ht="13.5" customHeight="1">
      <c r="B462" s="1"/>
      <c r="C462" s="1"/>
      <c r="D462" s="1"/>
    </row>
    <row r="463" spans="2:4" ht="13.5" customHeight="1">
      <c r="B463" s="1"/>
      <c r="C463" s="1"/>
      <c r="D463" s="1"/>
    </row>
    <row r="464" spans="2:4" ht="13.5" customHeight="1">
      <c r="B464" s="1"/>
      <c r="C464" s="1"/>
      <c r="D464" s="1"/>
    </row>
    <row r="465" spans="2:4" ht="13.5" customHeight="1">
      <c r="B465" s="1"/>
      <c r="C465" s="1"/>
      <c r="D465" s="1"/>
    </row>
    <row r="466" spans="2:4" ht="13.5" customHeight="1">
      <c r="B466" s="1"/>
      <c r="C466" s="1"/>
      <c r="D466" s="1"/>
    </row>
    <row r="467" spans="2:4" ht="13.5" customHeight="1">
      <c r="B467" s="1"/>
      <c r="C467" s="1"/>
      <c r="D467" s="1"/>
    </row>
    <row r="468" spans="2:4" ht="13.5" customHeight="1">
      <c r="B468" s="1"/>
      <c r="C468" s="1"/>
      <c r="D468" s="1"/>
    </row>
    <row r="469" spans="2:4" ht="13.5" customHeight="1">
      <c r="B469" s="1"/>
      <c r="C469" s="1"/>
      <c r="D469" s="1"/>
    </row>
    <row r="470" spans="2:4" ht="13.5" customHeight="1">
      <c r="B470" s="1"/>
      <c r="C470" s="1"/>
      <c r="D470" s="1"/>
    </row>
    <row r="471" spans="2:4" ht="13.5" customHeight="1">
      <c r="B471" s="1"/>
      <c r="C471" s="1"/>
      <c r="D471" s="1"/>
    </row>
    <row r="472" spans="2:4" ht="13.5" customHeight="1">
      <c r="B472" s="1"/>
      <c r="C472" s="1"/>
      <c r="D472" s="1"/>
    </row>
    <row r="473" spans="2:4" ht="13.5" customHeight="1">
      <c r="B473" s="1"/>
      <c r="C473" s="1"/>
      <c r="D473" s="1"/>
    </row>
    <row r="474" spans="2:4" ht="13.5" customHeight="1">
      <c r="B474" s="1"/>
      <c r="C474" s="1"/>
      <c r="D474" s="1"/>
    </row>
    <row r="475" spans="2:4" ht="13.5" customHeight="1">
      <c r="B475" s="1"/>
      <c r="C475" s="1"/>
      <c r="D475" s="1"/>
    </row>
    <row r="476" spans="2:4" ht="13.5" customHeight="1">
      <c r="B476" s="1"/>
      <c r="C476" s="1"/>
      <c r="D476" s="1"/>
    </row>
    <row r="477" spans="2:4" ht="13.5" customHeight="1">
      <c r="B477" s="1"/>
      <c r="C477" s="1"/>
      <c r="D477" s="1"/>
    </row>
    <row r="478" spans="2:4" ht="13.5" customHeight="1">
      <c r="B478" s="1"/>
      <c r="C478" s="1"/>
      <c r="D478" s="1"/>
    </row>
    <row r="479" spans="2:4" ht="13.5" customHeight="1">
      <c r="B479" s="1"/>
      <c r="C479" s="1"/>
      <c r="D479" s="1"/>
    </row>
    <row r="480" spans="2:4" ht="13.5" customHeight="1">
      <c r="B480" s="1"/>
      <c r="C480" s="1"/>
      <c r="D480" s="1"/>
    </row>
    <row r="481" spans="2:4" ht="13.5" customHeight="1">
      <c r="B481" s="1"/>
      <c r="C481" s="1"/>
      <c r="D481" s="1"/>
    </row>
    <row r="482" spans="2:4" ht="13.5" customHeight="1">
      <c r="B482" s="1"/>
      <c r="C482" s="1"/>
      <c r="D482" s="1"/>
    </row>
    <row r="483" spans="2:4" ht="13.5" customHeight="1">
      <c r="B483" s="1"/>
      <c r="C483" s="1"/>
      <c r="D483" s="1"/>
    </row>
    <row r="484" spans="2:4" ht="13.5" customHeight="1">
      <c r="B484" s="1"/>
      <c r="C484" s="1"/>
      <c r="D484" s="1"/>
    </row>
    <row r="485" spans="2:4" ht="13.5" customHeight="1">
      <c r="B485" s="1"/>
      <c r="C485" s="1"/>
      <c r="D485" s="1"/>
    </row>
    <row r="486" spans="2:4" ht="13.5" customHeight="1">
      <c r="B486" s="1"/>
      <c r="C486" s="1"/>
      <c r="D486" s="1"/>
    </row>
    <row r="487" spans="2:4" ht="13.5" customHeight="1">
      <c r="B487" s="1"/>
      <c r="C487" s="1"/>
      <c r="D487" s="1"/>
    </row>
    <row r="488" spans="2:4" ht="13.5" customHeight="1">
      <c r="B488" s="1"/>
      <c r="C488" s="1"/>
      <c r="D488" s="1"/>
    </row>
    <row r="489" spans="2:4" ht="13.5" customHeight="1">
      <c r="B489" s="1"/>
      <c r="C489" s="1"/>
      <c r="D489" s="1"/>
    </row>
    <row r="490" spans="2:4" ht="13.5" customHeight="1">
      <c r="B490" s="1"/>
      <c r="C490" s="1"/>
      <c r="D490" s="1"/>
    </row>
    <row r="491" spans="2:4" ht="13.5" customHeight="1">
      <c r="B491" s="1"/>
      <c r="C491" s="1"/>
      <c r="D491" s="1"/>
    </row>
    <row r="492" spans="2:4" ht="13.5" customHeight="1">
      <c r="B492" s="1"/>
      <c r="C492" s="1"/>
      <c r="D492" s="1"/>
    </row>
    <row r="493" spans="2:4" ht="13.5" customHeight="1">
      <c r="B493" s="1"/>
      <c r="C493" s="1"/>
      <c r="D493" s="1"/>
    </row>
    <row r="494" spans="2:4" ht="13.5" customHeight="1">
      <c r="B494" s="1"/>
      <c r="C494" s="1"/>
      <c r="D494" s="1"/>
    </row>
    <row r="495" spans="2:4" ht="13.5" customHeight="1">
      <c r="B495" s="1"/>
      <c r="C495" s="1"/>
      <c r="D495" s="1"/>
    </row>
    <row r="496" spans="2:4" ht="13.5" customHeight="1">
      <c r="B496" s="1"/>
      <c r="C496" s="1"/>
      <c r="D496" s="1"/>
    </row>
    <row r="497" spans="2:4" ht="13.5" customHeight="1">
      <c r="B497" s="1"/>
      <c r="C497" s="1"/>
      <c r="D497" s="1"/>
    </row>
    <row r="498" spans="2:4" ht="13.5" customHeight="1">
      <c r="B498" s="1"/>
      <c r="C498" s="1"/>
      <c r="D498" s="1"/>
    </row>
    <row r="499" spans="2:4" ht="13.5" customHeight="1">
      <c r="B499" s="1"/>
      <c r="C499" s="1"/>
      <c r="D499" s="1"/>
    </row>
    <row r="500" spans="2:4" ht="13.5" customHeight="1">
      <c r="B500" s="1"/>
      <c r="C500" s="1"/>
      <c r="D500" s="1"/>
    </row>
    <row r="501" spans="2:4" ht="13.5" customHeight="1">
      <c r="B501" s="1"/>
      <c r="C501" s="1"/>
      <c r="D501" s="1"/>
    </row>
    <row r="502" spans="2:4" ht="13.5" customHeight="1">
      <c r="B502" s="1"/>
      <c r="C502" s="1"/>
      <c r="D502" s="1"/>
    </row>
    <row r="503" spans="2:4" ht="13.5" customHeight="1">
      <c r="B503" s="1"/>
      <c r="C503" s="1"/>
      <c r="D503" s="1"/>
    </row>
    <row r="504" spans="2:4" ht="13.5" customHeight="1">
      <c r="B504" s="1"/>
      <c r="C504" s="1"/>
      <c r="D504" s="1"/>
    </row>
    <row r="505" spans="2:4" ht="13.5" customHeight="1">
      <c r="B505" s="1"/>
      <c r="C505" s="1"/>
      <c r="D505" s="1"/>
    </row>
    <row r="506" spans="2:4" ht="13.5" customHeight="1">
      <c r="B506" s="1"/>
      <c r="C506" s="1"/>
      <c r="D506" s="1"/>
    </row>
    <row r="507" spans="2:4" ht="13.5" customHeight="1">
      <c r="B507" s="1"/>
      <c r="C507" s="1"/>
      <c r="D507" s="1"/>
    </row>
    <row r="508" spans="2:4" ht="13.5" customHeight="1">
      <c r="B508" s="1"/>
      <c r="C508" s="1"/>
      <c r="D508" s="1"/>
    </row>
    <row r="509" spans="2:4" ht="13.5" customHeight="1">
      <c r="B509" s="1"/>
      <c r="C509" s="1"/>
      <c r="D509" s="1"/>
    </row>
    <row r="510" spans="2:4" ht="13.5" customHeight="1">
      <c r="B510" s="1"/>
      <c r="C510" s="1"/>
      <c r="D510" s="1"/>
    </row>
    <row r="511" spans="2:4" ht="13.5" customHeight="1">
      <c r="B511" s="1"/>
      <c r="C511" s="1"/>
      <c r="D511" s="1"/>
    </row>
    <row r="512" spans="2:4" ht="13.5" customHeight="1">
      <c r="B512" s="1"/>
      <c r="C512" s="1"/>
      <c r="D512" s="1"/>
    </row>
    <row r="513" spans="2:4" ht="13.5" customHeight="1">
      <c r="B513" s="1"/>
      <c r="C513" s="1"/>
      <c r="D513" s="1"/>
    </row>
    <row r="514" spans="2:4" ht="13.5" customHeight="1">
      <c r="B514" s="1"/>
      <c r="C514" s="1"/>
      <c r="D514" s="1"/>
    </row>
    <row r="515" spans="2:4" ht="13.5" customHeight="1">
      <c r="B515" s="1"/>
      <c r="C515" s="1"/>
      <c r="D515" s="1"/>
    </row>
    <row r="516" spans="2:4" ht="13.5" customHeight="1">
      <c r="B516" s="1"/>
      <c r="C516" s="1"/>
      <c r="D516" s="1"/>
    </row>
    <row r="517" spans="2:4" ht="13.5" customHeight="1">
      <c r="B517" s="1"/>
      <c r="C517" s="1"/>
      <c r="D517" s="1"/>
    </row>
    <row r="518" spans="2:4" ht="13.5" customHeight="1">
      <c r="B518" s="1"/>
      <c r="C518" s="1"/>
      <c r="D518" s="1"/>
    </row>
    <row r="519" spans="2:4" ht="13.5" customHeight="1">
      <c r="B519" s="1"/>
      <c r="C519" s="1"/>
      <c r="D519" s="1"/>
    </row>
    <row r="520" spans="2:4" ht="13.5" customHeight="1">
      <c r="B520" s="1"/>
      <c r="C520" s="1"/>
      <c r="D520" s="1"/>
    </row>
    <row r="521" spans="2:4" ht="13.5" customHeight="1">
      <c r="B521" s="1"/>
      <c r="C521" s="1"/>
      <c r="D521" s="1"/>
    </row>
    <row r="522" spans="2:4" ht="13.5" customHeight="1">
      <c r="B522" s="1"/>
      <c r="C522" s="1"/>
      <c r="D522" s="1"/>
    </row>
    <row r="523" spans="2:4" ht="13.5" customHeight="1">
      <c r="B523" s="1"/>
      <c r="C523" s="1"/>
      <c r="D523" s="1"/>
    </row>
    <row r="524" spans="2:4" ht="13.5" customHeight="1">
      <c r="B524" s="1"/>
      <c r="C524" s="1"/>
      <c r="D524" s="1"/>
    </row>
    <row r="525" spans="2:4" ht="13.5" customHeight="1">
      <c r="B525" s="1"/>
      <c r="C525" s="1"/>
      <c r="D525" s="1"/>
    </row>
    <row r="526" spans="2:4" ht="13.5" customHeight="1">
      <c r="B526" s="1"/>
      <c r="C526" s="1"/>
      <c r="D526" s="1"/>
    </row>
    <row r="527" spans="2:4" ht="13.5" customHeight="1">
      <c r="B527" s="1"/>
      <c r="C527" s="1"/>
      <c r="D527" s="1"/>
    </row>
    <row r="528" spans="2:4" ht="13.5" customHeight="1">
      <c r="B528" s="1"/>
      <c r="C528" s="1"/>
      <c r="D528" s="1"/>
    </row>
    <row r="529" spans="2:4" ht="13.5" customHeight="1">
      <c r="B529" s="1"/>
      <c r="C529" s="1"/>
      <c r="D529" s="1"/>
    </row>
    <row r="530" spans="2:4" ht="13.5" customHeight="1">
      <c r="B530" s="1"/>
      <c r="C530" s="1"/>
      <c r="D530" s="1"/>
    </row>
    <row r="531" spans="2:4" ht="13.5" customHeight="1">
      <c r="B531" s="1"/>
      <c r="C531" s="1"/>
      <c r="D531" s="1"/>
    </row>
    <row r="532" spans="2:4" ht="13.5" customHeight="1">
      <c r="B532" s="1"/>
      <c r="C532" s="1"/>
      <c r="D532" s="1"/>
    </row>
    <row r="533" spans="2:4" ht="13.5" customHeight="1">
      <c r="B533" s="1"/>
      <c r="C533" s="1"/>
      <c r="D533" s="1"/>
    </row>
    <row r="534" spans="2:4" ht="13.5" customHeight="1">
      <c r="B534" s="1"/>
      <c r="C534" s="1"/>
      <c r="D534" s="1"/>
    </row>
    <row r="535" spans="2:4" ht="13.5" customHeight="1">
      <c r="B535" s="1"/>
      <c r="C535" s="1"/>
      <c r="D535" s="1"/>
    </row>
    <row r="536" spans="2:4" ht="13.5" customHeight="1">
      <c r="B536" s="1"/>
      <c r="C536" s="1"/>
      <c r="D536" s="1"/>
    </row>
    <row r="537" spans="2:4" ht="13.5" customHeight="1">
      <c r="B537" s="1"/>
      <c r="C537" s="1"/>
      <c r="D537" s="1"/>
    </row>
    <row r="538" spans="2:4" ht="13.5" customHeight="1">
      <c r="B538" s="1"/>
      <c r="C538" s="1"/>
      <c r="D538" s="1"/>
    </row>
    <row r="539" spans="2:4" ht="13.5" customHeight="1">
      <c r="B539" s="1"/>
      <c r="C539" s="1"/>
      <c r="D539" s="1"/>
    </row>
    <row r="540" spans="2:4" ht="13.5" customHeight="1">
      <c r="B540" s="1"/>
      <c r="C540" s="1"/>
      <c r="D540" s="1"/>
    </row>
    <row r="541" spans="2:4" ht="13.5" customHeight="1">
      <c r="B541" s="1"/>
      <c r="C541" s="1"/>
      <c r="D541" s="1"/>
    </row>
    <row r="542" spans="2:4" ht="13.5" customHeight="1">
      <c r="B542" s="1"/>
      <c r="C542" s="1"/>
      <c r="D542" s="1"/>
    </row>
    <row r="543" spans="2:4" ht="13.5" customHeight="1">
      <c r="B543" s="1"/>
      <c r="C543" s="1"/>
      <c r="D543" s="1"/>
    </row>
    <row r="544" spans="2:4" ht="13.5" customHeight="1">
      <c r="B544" s="1"/>
      <c r="C544" s="1"/>
      <c r="D544" s="1"/>
    </row>
    <row r="545" spans="2:4" ht="13.5" customHeight="1">
      <c r="B545" s="1"/>
      <c r="C545" s="1"/>
      <c r="D545" s="1"/>
    </row>
    <row r="546" spans="2:4" ht="13.5" customHeight="1">
      <c r="B546" s="1"/>
      <c r="C546" s="1"/>
      <c r="D546" s="1"/>
    </row>
    <row r="547" spans="2:4" ht="13.5" customHeight="1">
      <c r="B547" s="1"/>
      <c r="C547" s="1"/>
      <c r="D547" s="1"/>
    </row>
    <row r="548" spans="2:4" ht="13.5" customHeight="1">
      <c r="B548" s="1"/>
      <c r="C548" s="1"/>
      <c r="D548" s="1"/>
    </row>
    <row r="549" spans="2:4" ht="13.5" customHeight="1">
      <c r="B549" s="1"/>
      <c r="C549" s="1"/>
      <c r="D549" s="1"/>
    </row>
    <row r="550" spans="2:4" ht="13.5" customHeight="1">
      <c r="B550" s="1"/>
      <c r="C550" s="1"/>
      <c r="D550" s="1"/>
    </row>
    <row r="551" spans="2:4" ht="13.5" customHeight="1">
      <c r="B551" s="1"/>
      <c r="C551" s="1"/>
      <c r="D551" s="1"/>
    </row>
    <row r="552" spans="2:4" ht="13.5" customHeight="1">
      <c r="B552" s="1"/>
      <c r="C552" s="1"/>
      <c r="D552" s="1"/>
    </row>
    <row r="553" spans="2:4" ht="13.5" customHeight="1">
      <c r="B553" s="1"/>
      <c r="C553" s="1"/>
      <c r="D553" s="1"/>
    </row>
    <row r="554" spans="2:4" ht="13.5" customHeight="1">
      <c r="B554" s="1"/>
      <c r="C554" s="1"/>
      <c r="D554" s="1"/>
    </row>
    <row r="555" spans="2:4" ht="13.5" customHeight="1">
      <c r="B555" s="1"/>
      <c r="C555" s="1"/>
      <c r="D555" s="1"/>
    </row>
    <row r="556" spans="2:4" ht="13.5" customHeight="1">
      <c r="B556" s="1"/>
      <c r="C556" s="1"/>
      <c r="D556" s="1"/>
    </row>
    <row r="557" spans="2:4" ht="13.5" customHeight="1">
      <c r="B557" s="1"/>
      <c r="C557" s="1"/>
      <c r="D557" s="1"/>
    </row>
    <row r="558" spans="2:4" ht="13.5" customHeight="1">
      <c r="B558" s="1"/>
      <c r="C558" s="1"/>
      <c r="D558" s="1"/>
    </row>
    <row r="559" spans="2:4" ht="13.5" customHeight="1">
      <c r="B559" s="1"/>
      <c r="C559" s="1"/>
      <c r="D559" s="1"/>
    </row>
    <row r="560" spans="2:4" ht="13.5" customHeight="1">
      <c r="B560" s="1"/>
      <c r="C560" s="1"/>
      <c r="D560" s="1"/>
    </row>
    <row r="561" spans="2:4" ht="13.5" customHeight="1">
      <c r="B561" s="1"/>
      <c r="C561" s="1"/>
      <c r="D561" s="1"/>
    </row>
    <row r="562" spans="2:4" ht="13.5" customHeight="1">
      <c r="B562" s="1"/>
      <c r="C562" s="1"/>
      <c r="D562" s="1"/>
    </row>
    <row r="563" spans="2:4" ht="13.5" customHeight="1">
      <c r="B563" s="1"/>
      <c r="C563" s="1"/>
      <c r="D563" s="1"/>
    </row>
    <row r="564" spans="2:4" ht="13.5" customHeight="1">
      <c r="B564" s="1"/>
      <c r="C564" s="1"/>
      <c r="D564" s="1"/>
    </row>
    <row r="565" spans="2:4" ht="13.5" customHeight="1">
      <c r="B565" s="1"/>
      <c r="C565" s="1"/>
      <c r="D565" s="1"/>
    </row>
    <row r="566" spans="2:4" ht="13.5" customHeight="1">
      <c r="B566" s="1"/>
      <c r="C566" s="1"/>
      <c r="D566" s="1"/>
    </row>
    <row r="567" spans="2:4" ht="13.5" customHeight="1">
      <c r="B567" s="1"/>
      <c r="C567" s="1"/>
      <c r="D567" s="1"/>
    </row>
    <row r="568" spans="2:4" ht="13.5" customHeight="1">
      <c r="B568" s="1"/>
      <c r="C568" s="1"/>
      <c r="D568" s="1"/>
    </row>
    <row r="569" spans="2:4" ht="13.5" customHeight="1">
      <c r="B569" s="1"/>
      <c r="C569" s="1"/>
      <c r="D569" s="1"/>
    </row>
    <row r="570" spans="2:4" ht="13.5" customHeight="1">
      <c r="B570" s="1"/>
      <c r="C570" s="1"/>
      <c r="D570" s="1"/>
    </row>
    <row r="571" spans="2:4" ht="13.5" customHeight="1">
      <c r="B571" s="1"/>
      <c r="C571" s="1"/>
      <c r="D571" s="1"/>
    </row>
    <row r="572" spans="2:4" ht="13.5" customHeight="1">
      <c r="B572" s="1"/>
      <c r="C572" s="1"/>
      <c r="D572" s="1"/>
    </row>
    <row r="573" spans="2:4" ht="13.5" customHeight="1">
      <c r="B573" s="1"/>
      <c r="C573" s="1"/>
      <c r="D573" s="1"/>
    </row>
    <row r="574" spans="2:4" ht="13.5" customHeight="1">
      <c r="B574" s="1"/>
      <c r="C574" s="1"/>
      <c r="D574" s="1"/>
    </row>
    <row r="575" spans="2:4" ht="13.5" customHeight="1">
      <c r="B575" s="1"/>
      <c r="C575" s="1"/>
      <c r="D575" s="1"/>
    </row>
    <row r="576" spans="2:4" ht="13.5" customHeight="1">
      <c r="B576" s="1"/>
      <c r="C576" s="1"/>
      <c r="D576" s="1"/>
    </row>
    <row r="577" spans="2:4" ht="13.5" customHeight="1">
      <c r="B577" s="1"/>
      <c r="C577" s="1"/>
      <c r="D577" s="1"/>
    </row>
    <row r="578" spans="2:4" ht="13.5" customHeight="1">
      <c r="B578" s="1"/>
      <c r="C578" s="1"/>
      <c r="D578" s="1"/>
    </row>
    <row r="579" spans="2:4" ht="13.5" customHeight="1">
      <c r="B579" s="1"/>
      <c r="C579" s="1"/>
      <c r="D579" s="1"/>
    </row>
    <row r="580" spans="2:4" ht="13.5" customHeight="1">
      <c r="B580" s="1"/>
      <c r="C580" s="1"/>
      <c r="D580" s="1"/>
    </row>
    <row r="581" spans="2:4" ht="13.5" customHeight="1">
      <c r="B581" s="1"/>
      <c r="C581" s="1"/>
      <c r="D581" s="1"/>
    </row>
    <row r="582" spans="2:4" ht="13.5" customHeight="1">
      <c r="B582" s="1"/>
      <c r="C582" s="1"/>
      <c r="D582" s="1"/>
    </row>
    <row r="583" spans="2:4" ht="13.5" customHeight="1">
      <c r="B583" s="1"/>
      <c r="C583" s="1"/>
      <c r="D583" s="1"/>
    </row>
    <row r="584" spans="2:4" ht="13.5" customHeight="1">
      <c r="B584" s="1"/>
      <c r="C584" s="1"/>
      <c r="D584" s="1"/>
    </row>
    <row r="585" spans="2:4" ht="13.5" customHeight="1">
      <c r="B585" s="1"/>
      <c r="C585" s="1"/>
      <c r="D585" s="1"/>
    </row>
    <row r="586" spans="2:4" ht="13.5" customHeight="1">
      <c r="B586" s="1"/>
      <c r="C586" s="1"/>
      <c r="D586" s="1"/>
    </row>
    <row r="587" spans="2:4" ht="13.5" customHeight="1">
      <c r="B587" s="1"/>
      <c r="C587" s="1"/>
      <c r="D587" s="1"/>
    </row>
    <row r="588" spans="2:4" ht="13.5" customHeight="1">
      <c r="B588" s="1"/>
      <c r="C588" s="1"/>
      <c r="D588" s="1"/>
    </row>
    <row r="589" spans="2:4" ht="13.5" customHeight="1">
      <c r="B589" s="1"/>
      <c r="C589" s="1"/>
      <c r="D589" s="1"/>
    </row>
    <row r="590" spans="2:4" ht="13.5" customHeight="1">
      <c r="B590" s="1"/>
      <c r="C590" s="1"/>
      <c r="D590" s="1"/>
    </row>
    <row r="591" spans="2:4" ht="13.5" customHeight="1">
      <c r="B591" s="1"/>
      <c r="C591" s="1"/>
      <c r="D591" s="1"/>
    </row>
    <row r="592" spans="2:4" ht="13.5" customHeight="1">
      <c r="B592" s="1"/>
      <c r="C592" s="1"/>
      <c r="D592" s="1"/>
    </row>
    <row r="593" spans="2:4" ht="13.5" customHeight="1">
      <c r="B593" s="1"/>
      <c r="C593" s="1"/>
      <c r="D593" s="1"/>
    </row>
    <row r="594" spans="2:4" ht="13.5" customHeight="1">
      <c r="B594" s="1"/>
      <c r="C594" s="1"/>
      <c r="D594" s="1"/>
    </row>
    <row r="595" spans="2:4" ht="13.5" customHeight="1">
      <c r="B595" s="1"/>
      <c r="C595" s="1"/>
      <c r="D595" s="1"/>
    </row>
    <row r="596" spans="2:4" ht="13.5" customHeight="1">
      <c r="B596" s="1"/>
      <c r="C596" s="1"/>
      <c r="D596" s="1"/>
    </row>
    <row r="597" spans="2:4" ht="13.5" customHeight="1">
      <c r="B597" s="1"/>
      <c r="C597" s="1"/>
      <c r="D597" s="1"/>
    </row>
    <row r="598" spans="2:4" ht="13.5" customHeight="1">
      <c r="B598" s="1"/>
      <c r="C598" s="1"/>
      <c r="D598" s="1"/>
    </row>
    <row r="599" spans="2:4" ht="13.5" customHeight="1">
      <c r="B599" s="1"/>
      <c r="C599" s="1"/>
      <c r="D599" s="1"/>
    </row>
    <row r="600" spans="2:4" ht="13.5" customHeight="1">
      <c r="B600" s="1"/>
      <c r="C600" s="1"/>
      <c r="D600" s="1"/>
    </row>
    <row r="601" spans="2:4" ht="13.5" customHeight="1">
      <c r="B601" s="1"/>
      <c r="C601" s="1"/>
      <c r="D601" s="1"/>
    </row>
    <row r="602" spans="2:4" ht="13.5" customHeight="1">
      <c r="B602" s="1"/>
      <c r="C602" s="1"/>
      <c r="D602" s="1"/>
    </row>
    <row r="603" spans="2:4" ht="13.5" customHeight="1">
      <c r="B603" s="1"/>
      <c r="C603" s="1"/>
      <c r="D603" s="1"/>
    </row>
    <row r="604" spans="2:4" ht="13.5" customHeight="1">
      <c r="B604" s="1"/>
      <c r="C604" s="1"/>
      <c r="D604" s="1"/>
    </row>
    <row r="605" spans="2:4" ht="13.5" customHeight="1">
      <c r="B605" s="1"/>
      <c r="C605" s="1"/>
      <c r="D605" s="1"/>
    </row>
    <row r="606" spans="2:4" ht="13.5" customHeight="1">
      <c r="B606" s="1"/>
      <c r="C606" s="1"/>
      <c r="D606" s="1"/>
    </row>
    <row r="607" spans="2:4" ht="13.5" customHeight="1">
      <c r="B607" s="1"/>
      <c r="C607" s="1"/>
      <c r="D607" s="1"/>
    </row>
    <row r="608" spans="2:4" ht="13.5" customHeight="1">
      <c r="B608" s="1"/>
      <c r="C608" s="1"/>
      <c r="D608" s="1"/>
    </row>
    <row r="609" spans="2:4" ht="13.5" customHeight="1">
      <c r="B609" s="1"/>
      <c r="C609" s="1"/>
      <c r="D609" s="1"/>
    </row>
    <row r="610" spans="2:4" ht="13.5" customHeight="1">
      <c r="B610" s="1"/>
      <c r="C610" s="1"/>
      <c r="D610" s="1"/>
    </row>
    <row r="611" spans="2:4" ht="13.5" customHeight="1">
      <c r="B611" s="1"/>
      <c r="C611" s="1"/>
      <c r="D611" s="1"/>
    </row>
    <row r="612" spans="2:4" ht="13.5" customHeight="1">
      <c r="B612" s="1"/>
      <c r="C612" s="1"/>
      <c r="D612" s="1"/>
    </row>
    <row r="613" spans="2:4" ht="13.5" customHeight="1">
      <c r="B613" s="1"/>
      <c r="C613" s="1"/>
      <c r="D613" s="1"/>
    </row>
    <row r="614" spans="2:4" ht="13.5" customHeight="1">
      <c r="B614" s="1"/>
      <c r="C614" s="1"/>
      <c r="D614" s="1"/>
    </row>
    <row r="615" spans="2:4" ht="13.5" customHeight="1">
      <c r="B615" s="1"/>
      <c r="C615" s="1"/>
      <c r="D615" s="1"/>
    </row>
    <row r="616" spans="2:4" ht="13.5" customHeight="1">
      <c r="B616" s="1"/>
      <c r="C616" s="1"/>
      <c r="D616" s="1"/>
    </row>
    <row r="617" spans="2:4" ht="13.5" customHeight="1">
      <c r="B617" s="1"/>
      <c r="C617" s="1"/>
      <c r="D617" s="1"/>
    </row>
    <row r="618" spans="2:4" ht="13.5" customHeight="1">
      <c r="B618" s="1"/>
      <c r="C618" s="1"/>
      <c r="D618" s="1"/>
    </row>
    <row r="619" spans="2:4" ht="13.5" customHeight="1">
      <c r="B619" s="1"/>
      <c r="C619" s="1"/>
      <c r="D619" s="1"/>
    </row>
    <row r="620" spans="2:4" ht="13.5" customHeight="1">
      <c r="B620" s="1"/>
      <c r="C620" s="1"/>
      <c r="D620" s="1"/>
    </row>
    <row r="621" spans="2:4" ht="13.5" customHeight="1">
      <c r="B621" s="1"/>
      <c r="C621" s="1"/>
      <c r="D621" s="1"/>
    </row>
    <row r="622" spans="2:4" ht="13.5" customHeight="1">
      <c r="B622" s="1"/>
      <c r="C622" s="1"/>
      <c r="D622" s="1"/>
    </row>
    <row r="623" spans="2:4" ht="13.5" customHeight="1">
      <c r="B623" s="1"/>
      <c r="C623" s="1"/>
      <c r="D623" s="1"/>
    </row>
    <row r="624" spans="2:4" ht="13.5" customHeight="1">
      <c r="B624" s="1"/>
      <c r="C624" s="1"/>
      <c r="D624" s="1"/>
    </row>
    <row r="625" spans="2:4" ht="13.5" customHeight="1">
      <c r="B625" s="1"/>
      <c r="C625" s="1"/>
      <c r="D625" s="1"/>
    </row>
    <row r="626" spans="2:4" ht="13.5" customHeight="1">
      <c r="B626" s="1"/>
      <c r="C626" s="1"/>
      <c r="D626" s="1"/>
    </row>
    <row r="627" spans="2:4" ht="13.5" customHeight="1">
      <c r="B627" s="1"/>
      <c r="C627" s="1"/>
      <c r="D627" s="1"/>
    </row>
    <row r="628" spans="2:4" ht="13.5" customHeight="1">
      <c r="B628" s="1"/>
      <c r="C628" s="1"/>
      <c r="D628" s="1"/>
    </row>
    <row r="629" spans="2:4" ht="13.5" customHeight="1">
      <c r="B629" s="1"/>
      <c r="C629" s="1"/>
      <c r="D629" s="1"/>
    </row>
    <row r="630" spans="2:4" ht="13.5" customHeight="1">
      <c r="B630" s="1"/>
      <c r="C630" s="1"/>
      <c r="D630" s="1"/>
    </row>
    <row r="631" spans="2:4" ht="13.5" customHeight="1">
      <c r="B631" s="1"/>
      <c r="C631" s="1"/>
      <c r="D631" s="1"/>
    </row>
    <row r="632" spans="2:4" ht="13.5" customHeight="1">
      <c r="B632" s="1"/>
      <c r="C632" s="1"/>
      <c r="D632" s="1"/>
    </row>
    <row r="633" spans="2:4" ht="13.5" customHeight="1">
      <c r="B633" s="1"/>
      <c r="C633" s="1"/>
      <c r="D633" s="1"/>
    </row>
    <row r="634" spans="2:4" ht="13.5" customHeight="1">
      <c r="B634" s="1"/>
      <c r="C634" s="1"/>
      <c r="D634" s="1"/>
    </row>
    <row r="635" spans="2:4" ht="13.5" customHeight="1">
      <c r="B635" s="1"/>
      <c r="C635" s="1"/>
      <c r="D635" s="1"/>
    </row>
    <row r="636" spans="2:4" ht="13.5" customHeight="1">
      <c r="B636" s="1"/>
      <c r="C636" s="1"/>
      <c r="D636" s="1"/>
    </row>
    <row r="637" spans="2:4" ht="13.5" customHeight="1">
      <c r="B637" s="1"/>
      <c r="C637" s="1"/>
      <c r="D637" s="1"/>
    </row>
    <row r="638" spans="2:4" ht="13.5" customHeight="1">
      <c r="B638" s="1"/>
      <c r="C638" s="1"/>
      <c r="D638" s="1"/>
    </row>
    <row r="639" spans="2:4" ht="13.5" customHeight="1">
      <c r="B639" s="1"/>
      <c r="C639" s="1"/>
      <c r="D639" s="1"/>
    </row>
    <row r="640" spans="2:4" ht="13.5" customHeight="1">
      <c r="B640" s="1"/>
      <c r="C640" s="1"/>
      <c r="D640" s="1"/>
    </row>
    <row r="641" spans="2:4" ht="13.5" customHeight="1">
      <c r="B641" s="1"/>
      <c r="C641" s="1"/>
      <c r="D641" s="1"/>
    </row>
    <row r="642" spans="2:4" ht="13.5" customHeight="1">
      <c r="B642" s="1"/>
      <c r="C642" s="1"/>
      <c r="D642" s="1"/>
    </row>
    <row r="643" spans="2:4" ht="13.5" customHeight="1">
      <c r="B643" s="1"/>
      <c r="C643" s="1"/>
      <c r="D643" s="1"/>
    </row>
    <row r="644" spans="2:4" ht="13.5" customHeight="1">
      <c r="B644" s="1"/>
      <c r="C644" s="1"/>
      <c r="D644" s="1"/>
    </row>
    <row r="645" spans="2:4" ht="13.5" customHeight="1">
      <c r="B645" s="1"/>
      <c r="C645" s="1"/>
      <c r="D645" s="1"/>
    </row>
    <row r="646" spans="2:4" ht="13.5" customHeight="1">
      <c r="B646" s="1"/>
      <c r="C646" s="1"/>
      <c r="D646" s="1"/>
    </row>
    <row r="647" spans="2:4" ht="13.5" customHeight="1">
      <c r="B647" s="1"/>
      <c r="C647" s="1"/>
      <c r="D647" s="1"/>
    </row>
    <row r="648" spans="2:4" ht="13.5" customHeight="1">
      <c r="B648" s="1"/>
      <c r="C648" s="1"/>
      <c r="D648" s="1"/>
    </row>
    <row r="649" spans="2:4" ht="13.5" customHeight="1">
      <c r="B649" s="1"/>
      <c r="C649" s="1"/>
      <c r="D649" s="1"/>
    </row>
    <row r="650" spans="2:4" ht="13.5" customHeight="1">
      <c r="B650" s="1"/>
      <c r="C650" s="1"/>
      <c r="D650" s="1"/>
    </row>
    <row r="651" spans="2:4" ht="13.5" customHeight="1">
      <c r="B651" s="1"/>
      <c r="C651" s="1"/>
      <c r="D651" s="1"/>
    </row>
    <row r="652" spans="2:4" ht="13.5" customHeight="1">
      <c r="B652" s="1"/>
      <c r="C652" s="1"/>
      <c r="D652" s="1"/>
    </row>
    <row r="653" spans="2:4" ht="13.5" customHeight="1">
      <c r="B653" s="1"/>
      <c r="C653" s="1"/>
      <c r="D653" s="1"/>
    </row>
    <row r="654" spans="2:4" ht="13.5" customHeight="1">
      <c r="B654" s="1"/>
      <c r="C654" s="1"/>
      <c r="D654" s="1"/>
    </row>
    <row r="655" spans="2:4" ht="13.5" customHeight="1">
      <c r="B655" s="1"/>
      <c r="C655" s="1"/>
      <c r="D655" s="1"/>
    </row>
    <row r="656" spans="2:4" ht="13.5" customHeight="1">
      <c r="B656" s="1"/>
      <c r="C656" s="1"/>
      <c r="D656" s="1"/>
    </row>
    <row r="657" spans="2:4" ht="13.5" customHeight="1">
      <c r="B657" s="1"/>
      <c r="C657" s="1"/>
      <c r="D657" s="1"/>
    </row>
    <row r="658" spans="2:4" ht="13.5" customHeight="1">
      <c r="B658" s="1"/>
      <c r="C658" s="1"/>
      <c r="D658" s="1"/>
    </row>
    <row r="659" spans="2:4" ht="13.5" customHeight="1">
      <c r="B659" s="1"/>
      <c r="C659" s="1"/>
      <c r="D659" s="1"/>
    </row>
    <row r="660" spans="2:4" ht="13.5" customHeight="1">
      <c r="B660" s="1"/>
      <c r="C660" s="1"/>
      <c r="D660" s="1"/>
    </row>
    <row r="661" spans="2:4" ht="13.5" customHeight="1">
      <c r="B661" s="1"/>
      <c r="C661" s="1"/>
      <c r="D661" s="1"/>
    </row>
    <row r="662" spans="2:4" ht="13.5" customHeight="1">
      <c r="B662" s="1"/>
      <c r="C662" s="1"/>
      <c r="D662" s="1"/>
    </row>
    <row r="663" spans="2:4" ht="13.5" customHeight="1">
      <c r="B663" s="1"/>
      <c r="C663" s="1"/>
      <c r="D663" s="1"/>
    </row>
    <row r="664" spans="2:4" ht="13.5" customHeight="1">
      <c r="B664" s="1"/>
      <c r="C664" s="1"/>
      <c r="D664" s="1"/>
    </row>
    <row r="665" spans="2:4" ht="13.5" customHeight="1">
      <c r="B665" s="1"/>
      <c r="C665" s="1"/>
      <c r="D665" s="1"/>
    </row>
    <row r="666" spans="2:4" ht="13.5" customHeight="1">
      <c r="B666" s="1"/>
      <c r="C666" s="1"/>
      <c r="D666" s="1"/>
    </row>
    <row r="667" spans="2:4" ht="13.5" customHeight="1">
      <c r="B667" s="1"/>
      <c r="C667" s="1"/>
      <c r="D667" s="1"/>
    </row>
    <row r="668" spans="2:4" ht="13.5" customHeight="1">
      <c r="B668" s="1"/>
      <c r="C668" s="1"/>
      <c r="D668" s="1"/>
    </row>
    <row r="669" spans="2:4" ht="13.5" customHeight="1">
      <c r="B669" s="1"/>
      <c r="C669" s="1"/>
      <c r="D669" s="1"/>
    </row>
    <row r="670" spans="2:4" ht="13.5" customHeight="1">
      <c r="B670" s="1"/>
      <c r="C670" s="1"/>
      <c r="D670" s="1"/>
    </row>
    <row r="671" spans="2:4" ht="13.5" customHeight="1">
      <c r="B671" s="1"/>
      <c r="C671" s="1"/>
      <c r="D671" s="1"/>
    </row>
    <row r="672" spans="2:4" ht="13.5" customHeight="1">
      <c r="B672" s="1"/>
      <c r="C672" s="1"/>
      <c r="D672" s="1"/>
    </row>
    <row r="673" spans="2:4" ht="13.5" customHeight="1">
      <c r="B673" s="1"/>
      <c r="C673" s="1"/>
      <c r="D673" s="1"/>
    </row>
    <row r="674" spans="2:4" ht="13.5" customHeight="1">
      <c r="B674" s="1"/>
      <c r="C674" s="1"/>
      <c r="D674" s="1"/>
    </row>
    <row r="675" spans="2:4" ht="13.5" customHeight="1">
      <c r="B675" s="1"/>
      <c r="C675" s="1"/>
      <c r="D675" s="1"/>
    </row>
    <row r="676" spans="2:4" ht="13.5" customHeight="1">
      <c r="B676" s="1"/>
      <c r="C676" s="1"/>
      <c r="D676" s="1"/>
    </row>
    <row r="677" spans="2:4" ht="13.5" customHeight="1">
      <c r="B677" s="1"/>
      <c r="C677" s="1"/>
      <c r="D677" s="1"/>
    </row>
    <row r="678" spans="2:4" ht="13.5" customHeight="1">
      <c r="B678" s="1"/>
      <c r="C678" s="1"/>
      <c r="D678" s="1"/>
    </row>
    <row r="679" spans="2:4" ht="13.5" customHeight="1">
      <c r="B679" s="1"/>
      <c r="C679" s="1"/>
      <c r="D679" s="1"/>
    </row>
    <row r="680" spans="2:4" ht="13.5" customHeight="1">
      <c r="B680" s="1"/>
      <c r="C680" s="1"/>
      <c r="D680" s="1"/>
    </row>
    <row r="681" spans="2:4" ht="13.5" customHeight="1">
      <c r="B681" s="1"/>
      <c r="C681" s="1"/>
      <c r="D681" s="1"/>
    </row>
    <row r="682" spans="2:4" ht="13.5" customHeight="1">
      <c r="B682" s="1"/>
      <c r="C682" s="1"/>
      <c r="D682" s="1"/>
    </row>
    <row r="683" spans="2:4" ht="13.5" customHeight="1">
      <c r="B683" s="1"/>
      <c r="C683" s="1"/>
      <c r="D683" s="1"/>
    </row>
    <row r="684" spans="2:4" ht="13.5" customHeight="1">
      <c r="B684" s="1"/>
      <c r="C684" s="1"/>
      <c r="D684" s="1"/>
    </row>
    <row r="685" spans="2:4" ht="13.5" customHeight="1">
      <c r="B685" s="1"/>
      <c r="C685" s="1"/>
      <c r="D685" s="1"/>
    </row>
    <row r="686" spans="2:4" ht="13.5" customHeight="1">
      <c r="B686" s="1"/>
      <c r="C686" s="1"/>
      <c r="D686" s="1"/>
    </row>
    <row r="687" spans="2:4" ht="13.5" customHeight="1">
      <c r="B687" s="1"/>
      <c r="C687" s="1"/>
      <c r="D687" s="1"/>
    </row>
    <row r="688" spans="2:4" ht="13.5" customHeight="1">
      <c r="B688" s="1"/>
      <c r="C688" s="1"/>
      <c r="D688" s="1"/>
    </row>
    <row r="689" spans="2:4" ht="13.5" customHeight="1">
      <c r="B689" s="1"/>
      <c r="C689" s="1"/>
      <c r="D689" s="1"/>
    </row>
    <row r="690" spans="2:4" ht="13.5" customHeight="1">
      <c r="B690" s="1"/>
      <c r="C690" s="1"/>
      <c r="D690" s="1"/>
    </row>
    <row r="691" spans="2:4" ht="13.5" customHeight="1">
      <c r="B691" s="1"/>
      <c r="C691" s="1"/>
      <c r="D691" s="1"/>
    </row>
    <row r="692" spans="2:4" ht="13.5" customHeight="1">
      <c r="B692" s="1"/>
      <c r="C692" s="1"/>
      <c r="D692" s="1"/>
    </row>
    <row r="693" spans="2:4" ht="13.5" customHeight="1">
      <c r="B693" s="1"/>
      <c r="C693" s="1"/>
      <c r="D693" s="1"/>
    </row>
    <row r="694" spans="2:4" ht="13.5" customHeight="1">
      <c r="B694" s="1"/>
      <c r="C694" s="1"/>
      <c r="D694" s="1"/>
    </row>
    <row r="695" spans="2:4" ht="13.5" customHeight="1">
      <c r="B695" s="1"/>
      <c r="C695" s="1"/>
      <c r="D695" s="1"/>
    </row>
    <row r="696" spans="2:4" ht="13.5" customHeight="1">
      <c r="B696" s="1"/>
      <c r="C696" s="1"/>
      <c r="D696" s="1"/>
    </row>
    <row r="697" spans="2:4" ht="13.5" customHeight="1">
      <c r="B697" s="1"/>
      <c r="C697" s="1"/>
      <c r="D697" s="1"/>
    </row>
    <row r="698" spans="2:4" ht="13.5" customHeight="1">
      <c r="B698" s="1"/>
      <c r="C698" s="1"/>
      <c r="D698" s="1"/>
    </row>
    <row r="699" spans="2:4" ht="13.5" customHeight="1">
      <c r="B699" s="1"/>
      <c r="C699" s="1"/>
      <c r="D699" s="1"/>
    </row>
    <row r="700" spans="2:4" ht="13.5" customHeight="1">
      <c r="B700" s="1"/>
      <c r="C700" s="1"/>
      <c r="D700" s="1"/>
    </row>
    <row r="701" spans="2:4" ht="13.5" customHeight="1">
      <c r="B701" s="1"/>
      <c r="C701" s="1"/>
      <c r="D701" s="1"/>
    </row>
    <row r="702" spans="2:4" ht="13.5" customHeight="1">
      <c r="B702" s="1"/>
      <c r="C702" s="1"/>
      <c r="D702" s="1"/>
    </row>
    <row r="703" spans="2:4" ht="13.5" customHeight="1">
      <c r="B703" s="1"/>
      <c r="C703" s="1"/>
      <c r="D703" s="1"/>
    </row>
    <row r="704" spans="2:4" ht="13.5" customHeight="1">
      <c r="B704" s="1"/>
      <c r="C704" s="1"/>
      <c r="D704" s="1"/>
    </row>
    <row r="705" spans="2:4" ht="13.5" customHeight="1">
      <c r="B705" s="1"/>
      <c r="C705" s="1"/>
      <c r="D705" s="1"/>
    </row>
    <row r="706" spans="2:4" ht="13.5" customHeight="1">
      <c r="B706" s="1"/>
      <c r="C706" s="1"/>
      <c r="D706" s="1"/>
    </row>
    <row r="707" spans="2:4" ht="13.5" customHeight="1">
      <c r="B707" s="1"/>
      <c r="C707" s="1"/>
      <c r="D707" s="1"/>
    </row>
    <row r="708" spans="2:4" ht="13.5" customHeight="1">
      <c r="B708" s="1"/>
      <c r="C708" s="1"/>
      <c r="D708" s="1"/>
    </row>
    <row r="709" spans="2:4" ht="13.5" customHeight="1">
      <c r="B709" s="1"/>
      <c r="C709" s="1"/>
      <c r="D709" s="1"/>
    </row>
    <row r="710" spans="2:4" ht="13.5" customHeight="1">
      <c r="B710" s="1"/>
      <c r="C710" s="1"/>
      <c r="D710" s="1"/>
    </row>
    <row r="711" spans="2:4" ht="13.5" customHeight="1">
      <c r="B711" s="1"/>
      <c r="C711" s="1"/>
      <c r="D711" s="1"/>
    </row>
    <row r="712" spans="2:4" ht="13.5" customHeight="1">
      <c r="B712" s="1"/>
      <c r="C712" s="1"/>
      <c r="D712" s="1"/>
    </row>
    <row r="713" spans="2:4" ht="13.5" customHeight="1">
      <c r="B713" s="1"/>
      <c r="C713" s="1"/>
      <c r="D713" s="1"/>
    </row>
    <row r="714" spans="2:4" ht="13.5" customHeight="1">
      <c r="B714" s="1"/>
      <c r="C714" s="1"/>
      <c r="D714" s="1"/>
    </row>
    <row r="715" spans="2:4" ht="13.5" customHeight="1">
      <c r="B715" s="1"/>
      <c r="C715" s="1"/>
      <c r="D715" s="1"/>
    </row>
    <row r="716" spans="2:4" ht="13.5" customHeight="1">
      <c r="B716" s="1"/>
      <c r="C716" s="1"/>
      <c r="D716" s="1"/>
    </row>
    <row r="717" spans="2:4" ht="13.5" customHeight="1">
      <c r="B717" s="1"/>
      <c r="C717" s="1"/>
      <c r="D717" s="1"/>
    </row>
    <row r="718" spans="2:4" ht="13.5" customHeight="1">
      <c r="B718" s="1"/>
      <c r="C718" s="1"/>
      <c r="D718" s="1"/>
    </row>
    <row r="719" spans="2:4" ht="13.5" customHeight="1">
      <c r="B719" s="1"/>
      <c r="C719" s="1"/>
      <c r="D719" s="1"/>
    </row>
    <row r="720" spans="2:4" ht="13.5" customHeight="1">
      <c r="B720" s="1"/>
      <c r="C720" s="1"/>
      <c r="D720" s="1"/>
    </row>
    <row r="721" spans="2:4" ht="13.5" customHeight="1">
      <c r="B721" s="1"/>
      <c r="C721" s="1"/>
      <c r="D721" s="1"/>
    </row>
    <row r="722" spans="2:4" ht="13.5" customHeight="1">
      <c r="B722" s="1"/>
      <c r="C722" s="1"/>
      <c r="D722" s="1"/>
    </row>
    <row r="723" spans="2:4" ht="13.5" customHeight="1">
      <c r="B723" s="1"/>
      <c r="C723" s="1"/>
      <c r="D723" s="1"/>
    </row>
    <row r="724" spans="2:4" ht="13.5" customHeight="1">
      <c r="B724" s="1"/>
      <c r="C724" s="1"/>
      <c r="D724" s="1"/>
    </row>
    <row r="725" spans="2:4" ht="13.5" customHeight="1">
      <c r="B725" s="1"/>
      <c r="C725" s="1"/>
      <c r="D725" s="1"/>
    </row>
    <row r="726" spans="2:4" ht="13.5" customHeight="1">
      <c r="B726" s="1"/>
      <c r="C726" s="1"/>
      <c r="D726" s="1"/>
    </row>
    <row r="727" spans="2:4" ht="13.5" customHeight="1">
      <c r="B727" s="1"/>
      <c r="C727" s="1"/>
      <c r="D727" s="1"/>
    </row>
    <row r="728" spans="2:4" ht="13.5" customHeight="1">
      <c r="B728" s="1"/>
      <c r="C728" s="1"/>
      <c r="D728" s="1"/>
    </row>
    <row r="729" spans="2:4" ht="13.5" customHeight="1">
      <c r="B729" s="1"/>
      <c r="C729" s="1"/>
      <c r="D729" s="1"/>
    </row>
    <row r="730" spans="2:4" ht="13.5" customHeight="1">
      <c r="B730" s="1"/>
      <c r="C730" s="1"/>
      <c r="D730" s="1"/>
    </row>
    <row r="731" spans="2:4" ht="13.5" customHeight="1">
      <c r="B731" s="1"/>
      <c r="C731" s="1"/>
      <c r="D731" s="1"/>
    </row>
    <row r="732" spans="2:4" ht="13.5" customHeight="1">
      <c r="B732" s="1"/>
      <c r="C732" s="1"/>
      <c r="D732" s="1"/>
    </row>
    <row r="733" spans="2:4" ht="13.5" customHeight="1">
      <c r="B733" s="1"/>
      <c r="C733" s="1"/>
      <c r="D733" s="1"/>
    </row>
    <row r="734" spans="2:4" ht="13.5" customHeight="1">
      <c r="B734" s="1"/>
      <c r="C734" s="1"/>
      <c r="D734" s="1"/>
    </row>
    <row r="735" spans="2:4" ht="13.5" customHeight="1">
      <c r="B735" s="1"/>
      <c r="C735" s="1"/>
      <c r="D735" s="1"/>
    </row>
    <row r="736" spans="2:4" ht="13.5" customHeight="1">
      <c r="B736" s="1"/>
      <c r="C736" s="1"/>
      <c r="D736" s="1"/>
    </row>
    <row r="737" spans="2:4" ht="13.5" customHeight="1">
      <c r="B737" s="1"/>
      <c r="C737" s="1"/>
      <c r="D737" s="1"/>
    </row>
    <row r="738" spans="2:4" ht="13.5" customHeight="1">
      <c r="B738" s="1"/>
      <c r="C738" s="1"/>
      <c r="D738" s="1"/>
    </row>
    <row r="739" spans="2:4" ht="13.5" customHeight="1">
      <c r="B739" s="1"/>
      <c r="C739" s="1"/>
      <c r="D739" s="1"/>
    </row>
    <row r="740" spans="2:4" ht="13.5" customHeight="1">
      <c r="B740" s="1"/>
      <c r="C740" s="1"/>
      <c r="D740" s="1"/>
    </row>
    <row r="741" spans="2:4" ht="13.5" customHeight="1">
      <c r="B741" s="1"/>
      <c r="C741" s="1"/>
      <c r="D741" s="1"/>
    </row>
    <row r="742" spans="2:4" ht="13.5" customHeight="1">
      <c r="B742" s="1"/>
      <c r="C742" s="1"/>
      <c r="D742" s="1"/>
    </row>
    <row r="743" spans="2:4" ht="13.5" customHeight="1">
      <c r="B743" s="1"/>
      <c r="C743" s="1"/>
      <c r="D743" s="1"/>
    </row>
    <row r="744" spans="2:4" ht="13.5" customHeight="1">
      <c r="B744" s="1"/>
      <c r="C744" s="1"/>
      <c r="D744" s="1"/>
    </row>
    <row r="745" spans="2:4" ht="13.5" customHeight="1">
      <c r="B745" s="1"/>
      <c r="C745" s="1"/>
      <c r="D745" s="1"/>
    </row>
    <row r="746" spans="2:4" ht="13.5" customHeight="1">
      <c r="B746" s="1"/>
      <c r="C746" s="1"/>
      <c r="D746" s="1"/>
    </row>
    <row r="747" spans="2:4" ht="13.5" customHeight="1">
      <c r="B747" s="1"/>
      <c r="C747" s="1"/>
      <c r="D747" s="1"/>
    </row>
    <row r="748" spans="2:4" ht="13.5" customHeight="1">
      <c r="B748" s="1"/>
      <c r="C748" s="1"/>
      <c r="D748" s="1"/>
    </row>
    <row r="749" spans="2:4" ht="13.5" customHeight="1">
      <c r="B749" s="1"/>
      <c r="C749" s="1"/>
      <c r="D749" s="1"/>
    </row>
    <row r="750" spans="2:4" ht="13.5" customHeight="1">
      <c r="B750" s="1"/>
      <c r="C750" s="1"/>
      <c r="D750" s="1"/>
    </row>
    <row r="751" spans="2:4" ht="13.5" customHeight="1">
      <c r="B751" s="1"/>
      <c r="C751" s="1"/>
      <c r="D751" s="1"/>
    </row>
    <row r="752" spans="2:4" ht="13.5" customHeight="1">
      <c r="B752" s="1"/>
      <c r="C752" s="1"/>
      <c r="D752" s="1"/>
    </row>
    <row r="753" spans="2:4" ht="13.5" customHeight="1">
      <c r="B753" s="1"/>
      <c r="C753" s="1"/>
      <c r="D753" s="1"/>
    </row>
    <row r="754" spans="2:4" ht="13.5" customHeight="1">
      <c r="B754" s="1"/>
      <c r="C754" s="1"/>
      <c r="D754" s="1"/>
    </row>
    <row r="755" spans="2:4" ht="13.5" customHeight="1">
      <c r="B755" s="1"/>
      <c r="C755" s="1"/>
      <c r="D755" s="1"/>
    </row>
    <row r="756" spans="2:4" ht="13.5" customHeight="1">
      <c r="B756" s="1"/>
      <c r="C756" s="1"/>
      <c r="D756" s="1"/>
    </row>
    <row r="757" spans="2:4" ht="13.5" customHeight="1">
      <c r="B757" s="1"/>
      <c r="C757" s="1"/>
      <c r="D757" s="1"/>
    </row>
    <row r="758" spans="2:4" ht="13.5" customHeight="1">
      <c r="B758" s="1"/>
      <c r="C758" s="1"/>
      <c r="D758" s="1"/>
    </row>
    <row r="759" spans="2:4" ht="13.5" customHeight="1">
      <c r="B759" s="1"/>
      <c r="C759" s="1"/>
      <c r="D759" s="1"/>
    </row>
    <row r="760" spans="2:4" ht="13.5" customHeight="1">
      <c r="B760" s="1"/>
      <c r="C760" s="1"/>
      <c r="D760" s="1"/>
    </row>
    <row r="761" spans="2:4" ht="13.5" customHeight="1">
      <c r="B761" s="1"/>
      <c r="C761" s="1"/>
      <c r="D761" s="1"/>
    </row>
    <row r="762" spans="2:4" ht="13.5" customHeight="1">
      <c r="B762" s="1"/>
      <c r="C762" s="1"/>
      <c r="D762" s="1"/>
    </row>
    <row r="763" spans="2:4" ht="13.5" customHeight="1">
      <c r="B763" s="1"/>
      <c r="C763" s="1"/>
      <c r="D763" s="1"/>
    </row>
    <row r="764" spans="2:4" ht="13.5" customHeight="1">
      <c r="B764" s="1"/>
      <c r="C764" s="1"/>
      <c r="D764" s="1"/>
    </row>
    <row r="765" spans="2:4" ht="13.5" customHeight="1">
      <c r="B765" s="1"/>
      <c r="C765" s="1"/>
      <c r="D765" s="1"/>
    </row>
    <row r="766" spans="2:4" ht="13.5" customHeight="1">
      <c r="B766" s="1"/>
      <c r="C766" s="1"/>
      <c r="D766" s="1"/>
    </row>
    <row r="767" spans="2:4" ht="13.5" customHeight="1">
      <c r="B767" s="1"/>
      <c r="C767" s="1"/>
      <c r="D767" s="1"/>
    </row>
    <row r="768" spans="2:4" ht="13.5" customHeight="1">
      <c r="B768" s="1"/>
      <c r="C768" s="1"/>
      <c r="D768" s="1"/>
    </row>
    <row r="769" spans="2:4" ht="13.5" customHeight="1">
      <c r="B769" s="1"/>
      <c r="C769" s="1"/>
      <c r="D769" s="1"/>
    </row>
    <row r="770" spans="2:4" ht="13.5" customHeight="1">
      <c r="B770" s="1"/>
      <c r="C770" s="1"/>
      <c r="D770" s="1"/>
    </row>
    <row r="771" spans="2:4" ht="13.5" customHeight="1">
      <c r="B771" s="1"/>
      <c r="C771" s="1"/>
      <c r="D771" s="1"/>
    </row>
    <row r="772" spans="2:4" ht="13.5" customHeight="1">
      <c r="B772" s="1"/>
      <c r="C772" s="1"/>
      <c r="D772" s="1"/>
    </row>
    <row r="773" spans="2:4" ht="13.5" customHeight="1">
      <c r="B773" s="1"/>
      <c r="C773" s="1"/>
      <c r="D773" s="1"/>
    </row>
    <row r="774" spans="2:4" ht="13.5" customHeight="1">
      <c r="B774" s="1"/>
      <c r="C774" s="1"/>
      <c r="D774" s="1"/>
    </row>
    <row r="775" spans="2:4" ht="13.5" customHeight="1">
      <c r="B775" s="1"/>
      <c r="C775" s="1"/>
      <c r="D775" s="1"/>
    </row>
    <row r="776" spans="2:4" ht="13.5" customHeight="1">
      <c r="B776" s="1"/>
      <c r="C776" s="1"/>
      <c r="D776" s="1"/>
    </row>
    <row r="777" spans="2:4" ht="13.5" customHeight="1">
      <c r="B777" s="1"/>
      <c r="C777" s="1"/>
      <c r="D777" s="1"/>
    </row>
    <row r="778" spans="2:4" ht="13.5" customHeight="1">
      <c r="B778" s="1"/>
      <c r="C778" s="1"/>
      <c r="D778" s="1"/>
    </row>
    <row r="779" spans="2:4" ht="13.5" customHeight="1">
      <c r="B779" s="1"/>
      <c r="C779" s="1"/>
      <c r="D779" s="1"/>
    </row>
    <row r="780" spans="2:4" ht="13.5" customHeight="1">
      <c r="B780" s="1"/>
      <c r="C780" s="1"/>
      <c r="D780" s="1"/>
    </row>
    <row r="781" spans="2:4" ht="13.5" customHeight="1">
      <c r="B781" s="1"/>
      <c r="C781" s="1"/>
      <c r="D781" s="1"/>
    </row>
    <row r="782" spans="2:4" ht="13.5" customHeight="1">
      <c r="B782" s="1"/>
      <c r="C782" s="1"/>
      <c r="D782" s="1"/>
    </row>
    <row r="783" spans="2:4" ht="13.5" customHeight="1">
      <c r="B783" s="1"/>
      <c r="C783" s="1"/>
      <c r="D783" s="1"/>
    </row>
    <row r="784" spans="2:4" ht="13.5" customHeight="1">
      <c r="B784" s="1"/>
      <c r="C784" s="1"/>
      <c r="D784" s="1"/>
    </row>
    <row r="785" spans="2:4" ht="13.5" customHeight="1">
      <c r="B785" s="1"/>
      <c r="C785" s="1"/>
      <c r="D785" s="1"/>
    </row>
    <row r="786" spans="2:4" ht="13.5" customHeight="1">
      <c r="B786" s="1"/>
      <c r="C786" s="1"/>
      <c r="D786" s="1"/>
    </row>
    <row r="787" spans="2:4" ht="13.5" customHeight="1">
      <c r="B787" s="1"/>
      <c r="C787" s="1"/>
      <c r="D787" s="1"/>
    </row>
    <row r="788" spans="2:4" ht="13.5" customHeight="1">
      <c r="B788" s="1"/>
      <c r="C788" s="1"/>
      <c r="D788" s="1"/>
    </row>
    <row r="789" spans="2:4" ht="13.5" customHeight="1">
      <c r="B789" s="1"/>
      <c r="C789" s="1"/>
      <c r="D789" s="1"/>
    </row>
    <row r="790" spans="2:4" ht="13.5" customHeight="1">
      <c r="B790" s="1"/>
      <c r="C790" s="1"/>
      <c r="D790" s="1"/>
    </row>
    <row r="791" spans="2:4" ht="13.5" customHeight="1">
      <c r="B791" s="1"/>
      <c r="C791" s="1"/>
      <c r="D791" s="1"/>
    </row>
    <row r="792" spans="2:4" ht="13.5" customHeight="1">
      <c r="B792" s="1"/>
      <c r="C792" s="1"/>
      <c r="D792" s="1"/>
    </row>
    <row r="793" spans="2:4" ht="13.5" customHeight="1">
      <c r="B793" s="1"/>
      <c r="C793" s="1"/>
      <c r="D793" s="1"/>
    </row>
    <row r="794" spans="2:4" ht="13.5" customHeight="1">
      <c r="B794" s="1"/>
      <c r="C794" s="1"/>
      <c r="D794" s="1"/>
    </row>
    <row r="795" spans="2:4" ht="13.5" customHeight="1">
      <c r="B795" s="1"/>
      <c r="C795" s="1"/>
      <c r="D795" s="1"/>
    </row>
    <row r="796" spans="2:4" ht="13.5" customHeight="1">
      <c r="B796" s="1"/>
      <c r="C796" s="1"/>
      <c r="D796" s="1"/>
    </row>
    <row r="797" spans="2:4" ht="13.5" customHeight="1">
      <c r="B797" s="1"/>
      <c r="C797" s="1"/>
      <c r="D797" s="1"/>
    </row>
    <row r="798" spans="2:4" ht="13.5" customHeight="1">
      <c r="B798" s="1"/>
      <c r="C798" s="1"/>
      <c r="D798" s="1"/>
    </row>
    <row r="799" spans="2:4" ht="13.5" customHeight="1">
      <c r="B799" s="1"/>
      <c r="C799" s="1"/>
      <c r="D799" s="1"/>
    </row>
    <row r="800" spans="2:4" ht="13.5" customHeight="1">
      <c r="B800" s="1"/>
      <c r="C800" s="1"/>
      <c r="D800" s="1"/>
    </row>
    <row r="801" spans="2:4" ht="13.5" customHeight="1">
      <c r="B801" s="1"/>
      <c r="C801" s="1"/>
      <c r="D801" s="1"/>
    </row>
    <row r="802" spans="2:4" ht="13.5" customHeight="1">
      <c r="B802" s="1"/>
      <c r="C802" s="1"/>
      <c r="D802" s="1"/>
    </row>
    <row r="803" spans="2:4" ht="13.5" customHeight="1">
      <c r="B803" s="1"/>
      <c r="C803" s="1"/>
      <c r="D803" s="1"/>
    </row>
    <row r="804" spans="2:4" ht="13.5" customHeight="1">
      <c r="B804" s="1"/>
      <c r="C804" s="1"/>
      <c r="D804" s="1"/>
    </row>
    <row r="805" spans="2:4" ht="13.5" customHeight="1">
      <c r="B805" s="1"/>
      <c r="C805" s="1"/>
      <c r="D805" s="1"/>
    </row>
    <row r="806" spans="2:4" ht="13.5" customHeight="1">
      <c r="B806" s="1"/>
      <c r="C806" s="1"/>
      <c r="D806" s="1"/>
    </row>
    <row r="807" spans="2:4" ht="13.5" customHeight="1">
      <c r="B807" s="1"/>
      <c r="C807" s="1"/>
      <c r="D807" s="1"/>
    </row>
    <row r="808" spans="2:4" ht="13.5" customHeight="1">
      <c r="B808" s="1"/>
      <c r="C808" s="1"/>
      <c r="D808" s="1"/>
    </row>
    <row r="809" spans="2:4" ht="13.5" customHeight="1">
      <c r="B809" s="1"/>
      <c r="C809" s="1"/>
      <c r="D809" s="1"/>
    </row>
    <row r="810" spans="2:4" ht="13.5" customHeight="1">
      <c r="B810" s="1"/>
      <c r="C810" s="1"/>
      <c r="D810" s="1"/>
    </row>
    <row r="811" spans="2:4" ht="13.5" customHeight="1">
      <c r="B811" s="1"/>
      <c r="C811" s="1"/>
      <c r="D811" s="1"/>
    </row>
    <row r="812" spans="2:4" ht="13.5" customHeight="1">
      <c r="B812" s="1"/>
      <c r="C812" s="1"/>
      <c r="D812" s="1"/>
    </row>
    <row r="813" spans="2:4" ht="13.5" customHeight="1">
      <c r="B813" s="1"/>
      <c r="C813" s="1"/>
      <c r="D813" s="1"/>
    </row>
    <row r="814" spans="2:4" ht="13.5" customHeight="1">
      <c r="B814" s="1"/>
      <c r="C814" s="1"/>
      <c r="D814" s="1"/>
    </row>
    <row r="815" spans="2:4" ht="13.5" customHeight="1">
      <c r="B815" s="1"/>
      <c r="C815" s="1"/>
      <c r="D815" s="1"/>
    </row>
    <row r="816" spans="2:4" ht="13.5" customHeight="1">
      <c r="B816" s="1"/>
      <c r="C816" s="1"/>
      <c r="D816" s="1"/>
    </row>
    <row r="817" spans="2:4" ht="13.5" customHeight="1">
      <c r="B817" s="1"/>
      <c r="C817" s="1"/>
      <c r="D817" s="1"/>
    </row>
    <row r="818" spans="2:4" ht="13.5" customHeight="1">
      <c r="B818" s="1"/>
      <c r="C818" s="1"/>
      <c r="D818" s="1"/>
    </row>
    <row r="819" spans="2:4" ht="13.5" customHeight="1">
      <c r="B819" s="1"/>
      <c r="C819" s="1"/>
      <c r="D819" s="1"/>
    </row>
    <row r="820" spans="2:4" ht="13.5" customHeight="1">
      <c r="B820" s="1"/>
      <c r="C820" s="1"/>
      <c r="D820" s="1"/>
    </row>
    <row r="821" spans="2:4" ht="13.5" customHeight="1">
      <c r="B821" s="1"/>
      <c r="C821" s="1"/>
      <c r="D821" s="1"/>
    </row>
    <row r="822" spans="2:4" ht="13.5" customHeight="1">
      <c r="B822" s="1"/>
      <c r="C822" s="1"/>
      <c r="D822" s="1"/>
    </row>
    <row r="823" spans="2:4" ht="13.5" customHeight="1">
      <c r="B823" s="1"/>
      <c r="C823" s="1"/>
      <c r="D823" s="1"/>
    </row>
    <row r="824" spans="2:4" ht="13.5" customHeight="1">
      <c r="B824" s="1"/>
      <c r="C824" s="1"/>
      <c r="D824" s="1"/>
    </row>
    <row r="825" spans="2:4" ht="13.5" customHeight="1">
      <c r="B825" s="1"/>
      <c r="C825" s="1"/>
      <c r="D825" s="1"/>
    </row>
    <row r="826" spans="2:4" ht="13.5" customHeight="1">
      <c r="B826" s="1"/>
      <c r="C826" s="1"/>
      <c r="D826" s="1"/>
    </row>
    <row r="827" spans="2:4" ht="13.5" customHeight="1">
      <c r="B827" s="1"/>
      <c r="C827" s="1"/>
      <c r="D827" s="1"/>
    </row>
    <row r="828" spans="2:4" ht="13.5" customHeight="1">
      <c r="B828" s="1"/>
      <c r="C828" s="1"/>
      <c r="D828" s="1"/>
    </row>
    <row r="829" spans="2:4" ht="13.5" customHeight="1">
      <c r="B829" s="1"/>
      <c r="C829" s="1"/>
      <c r="D829" s="1"/>
    </row>
    <row r="830" spans="2:4" ht="13.5" customHeight="1">
      <c r="B830" s="1"/>
      <c r="C830" s="1"/>
      <c r="D830" s="1"/>
    </row>
    <row r="831" spans="2:4" ht="13.5" customHeight="1">
      <c r="B831" s="1"/>
      <c r="C831" s="1"/>
      <c r="D831" s="1"/>
    </row>
    <row r="832" spans="2:4" ht="13.5" customHeight="1">
      <c r="B832" s="1"/>
      <c r="C832" s="1"/>
      <c r="D832" s="1"/>
    </row>
    <row r="833" spans="2:4" ht="13.5" customHeight="1">
      <c r="B833" s="1"/>
      <c r="C833" s="1"/>
      <c r="D833" s="1"/>
    </row>
    <row r="834" spans="2:4" ht="13.5" customHeight="1">
      <c r="B834" s="1"/>
      <c r="C834" s="1"/>
      <c r="D834" s="1"/>
    </row>
    <row r="835" spans="2:4" ht="13.5" customHeight="1">
      <c r="B835" s="1"/>
      <c r="C835" s="1"/>
      <c r="D835" s="1"/>
    </row>
    <row r="836" spans="2:4" ht="13.5" customHeight="1">
      <c r="B836" s="1"/>
      <c r="C836" s="1"/>
      <c r="D836" s="1"/>
    </row>
    <row r="837" spans="2:4" ht="13.5" customHeight="1">
      <c r="B837" s="1"/>
      <c r="C837" s="1"/>
      <c r="D837" s="1"/>
    </row>
    <row r="838" spans="2:4" ht="13.5" customHeight="1">
      <c r="B838" s="1"/>
      <c r="C838" s="1"/>
      <c r="D838" s="1"/>
    </row>
    <row r="839" spans="2:4" ht="13.5" customHeight="1">
      <c r="B839" s="1"/>
      <c r="C839" s="1"/>
      <c r="D839" s="1"/>
    </row>
    <row r="840" spans="2:4" ht="13.5" customHeight="1">
      <c r="B840" s="1"/>
      <c r="C840" s="1"/>
      <c r="D840" s="1"/>
    </row>
    <row r="841" spans="2:4" ht="13.5" customHeight="1">
      <c r="B841" s="1"/>
      <c r="C841" s="1"/>
      <c r="D841" s="1"/>
    </row>
    <row r="842" spans="2:4" ht="13.5" customHeight="1">
      <c r="B842" s="1"/>
      <c r="C842" s="1"/>
      <c r="D842" s="1"/>
    </row>
    <row r="843" spans="2:4" ht="13.5" customHeight="1">
      <c r="B843" s="1"/>
      <c r="C843" s="1"/>
      <c r="D843" s="1"/>
    </row>
    <row r="844" spans="2:4" ht="13.5" customHeight="1">
      <c r="B844" s="1"/>
      <c r="C844" s="1"/>
      <c r="D844" s="1"/>
    </row>
    <row r="845" spans="2:4" ht="13.5" customHeight="1">
      <c r="B845" s="1"/>
      <c r="C845" s="1"/>
      <c r="D845" s="1"/>
    </row>
    <row r="846" spans="2:4" ht="13.5" customHeight="1">
      <c r="B846" s="1"/>
      <c r="C846" s="1"/>
      <c r="D846" s="1"/>
    </row>
    <row r="847" spans="2:4" ht="13.5" customHeight="1">
      <c r="B847" s="1"/>
      <c r="C847" s="1"/>
      <c r="D847" s="1"/>
    </row>
    <row r="848" spans="2:4" ht="13.5" customHeight="1">
      <c r="B848" s="1"/>
      <c r="C848" s="1"/>
      <c r="D848" s="1"/>
    </row>
    <row r="849" spans="2:4" ht="13.5" customHeight="1">
      <c r="B849" s="1"/>
      <c r="C849" s="1"/>
      <c r="D849" s="1"/>
    </row>
    <row r="850" spans="2:4" ht="13.5" customHeight="1">
      <c r="B850" s="1"/>
      <c r="C850" s="1"/>
      <c r="D850" s="1"/>
    </row>
    <row r="851" spans="2:4" ht="13.5" customHeight="1">
      <c r="B851" s="1"/>
      <c r="C851" s="1"/>
      <c r="D851" s="1"/>
    </row>
    <row r="852" spans="2:4" ht="13.5" customHeight="1">
      <c r="B852" s="1"/>
      <c r="C852" s="1"/>
      <c r="D852" s="1"/>
    </row>
    <row r="853" spans="2:4" ht="13.5" customHeight="1">
      <c r="B853" s="1"/>
      <c r="C853" s="1"/>
      <c r="D853" s="1"/>
    </row>
    <row r="854" spans="2:4" ht="13.5" customHeight="1">
      <c r="B854" s="1"/>
      <c r="C854" s="1"/>
      <c r="D854" s="1"/>
    </row>
    <row r="855" spans="2:4" ht="13.5" customHeight="1">
      <c r="B855" s="1"/>
      <c r="C855" s="1"/>
      <c r="D855" s="1"/>
    </row>
    <row r="856" spans="2:4" ht="13.5" customHeight="1">
      <c r="B856" s="1"/>
      <c r="C856" s="1"/>
      <c r="D856" s="1"/>
    </row>
    <row r="857" spans="2:4" ht="13.5" customHeight="1">
      <c r="B857" s="1"/>
      <c r="C857" s="1"/>
      <c r="D857" s="1"/>
    </row>
    <row r="858" spans="2:4" ht="13.5" customHeight="1">
      <c r="B858" s="1"/>
      <c r="C858" s="1"/>
      <c r="D858" s="1"/>
    </row>
    <row r="859" spans="2:4" ht="13.5" customHeight="1">
      <c r="B859" s="1"/>
      <c r="C859" s="1"/>
      <c r="D859" s="1"/>
    </row>
    <row r="860" spans="2:4" ht="13.5" customHeight="1">
      <c r="B860" s="1"/>
      <c r="C860" s="1"/>
      <c r="D860" s="1"/>
    </row>
    <row r="861" spans="2:4" ht="13.5" customHeight="1">
      <c r="B861" s="1"/>
      <c r="C861" s="1"/>
      <c r="D861" s="1"/>
    </row>
    <row r="862" spans="2:4" ht="13.5" customHeight="1">
      <c r="B862" s="1"/>
      <c r="C862" s="1"/>
      <c r="D862" s="1"/>
    </row>
    <row r="863" spans="2:4" ht="13.5" customHeight="1">
      <c r="B863" s="1"/>
      <c r="C863" s="1"/>
      <c r="D863" s="1"/>
    </row>
    <row r="864" spans="2:4" ht="13.5" customHeight="1">
      <c r="B864" s="1"/>
      <c r="C864" s="1"/>
      <c r="D864" s="1"/>
    </row>
    <row r="865" spans="2:4" ht="13.5" customHeight="1">
      <c r="B865" s="1"/>
      <c r="C865" s="1"/>
      <c r="D865" s="1"/>
    </row>
    <row r="866" spans="2:4" ht="13.5" customHeight="1">
      <c r="B866" s="1"/>
      <c r="C866" s="1"/>
      <c r="D866" s="1"/>
    </row>
    <row r="867" spans="2:4" ht="13.5" customHeight="1">
      <c r="B867" s="1"/>
      <c r="C867" s="1"/>
      <c r="D867" s="1"/>
    </row>
    <row r="868" spans="2:4" ht="13.5" customHeight="1">
      <c r="B868" s="1"/>
      <c r="C868" s="1"/>
      <c r="D868" s="1"/>
    </row>
    <row r="869" spans="2:4" ht="13.5" customHeight="1">
      <c r="B869" s="1"/>
      <c r="C869" s="1"/>
      <c r="D869" s="1"/>
    </row>
    <row r="870" spans="2:4" ht="13.5" customHeight="1">
      <c r="B870" s="1"/>
      <c r="C870" s="1"/>
      <c r="D870" s="1"/>
    </row>
    <row r="871" spans="2:4" ht="13.5" customHeight="1">
      <c r="B871" s="1"/>
      <c r="C871" s="1"/>
      <c r="D871" s="1"/>
    </row>
    <row r="872" spans="2:4" ht="13.5" customHeight="1">
      <c r="B872" s="1"/>
      <c r="C872" s="1"/>
      <c r="D872" s="1"/>
    </row>
    <row r="873" spans="2:4" ht="13.5" customHeight="1">
      <c r="B873" s="1"/>
      <c r="C873" s="1"/>
      <c r="D873" s="1"/>
    </row>
    <row r="874" spans="2:4" ht="13.5" customHeight="1">
      <c r="B874" s="1"/>
      <c r="C874" s="1"/>
      <c r="D874" s="1"/>
    </row>
    <row r="875" spans="2:4" ht="13.5" customHeight="1">
      <c r="B875" s="1"/>
      <c r="C875" s="1"/>
      <c r="D875" s="1"/>
    </row>
    <row r="876" spans="2:4" ht="13.5" customHeight="1">
      <c r="B876" s="1"/>
      <c r="C876" s="1"/>
      <c r="D876" s="1"/>
    </row>
    <row r="877" spans="2:4" ht="13.5" customHeight="1">
      <c r="B877" s="1"/>
      <c r="C877" s="1"/>
      <c r="D877" s="1"/>
    </row>
    <row r="878" spans="2:4" ht="13.5" customHeight="1">
      <c r="B878" s="1"/>
      <c r="C878" s="1"/>
      <c r="D878" s="1"/>
    </row>
    <row r="879" spans="2:4" ht="13.5" customHeight="1">
      <c r="B879" s="1"/>
      <c r="C879" s="1"/>
      <c r="D879" s="1"/>
    </row>
    <row r="880" spans="2:4" ht="13.5" customHeight="1">
      <c r="B880" s="1"/>
      <c r="C880" s="1"/>
      <c r="D880" s="1"/>
    </row>
    <row r="881" spans="2:4" ht="13.5" customHeight="1">
      <c r="B881" s="1"/>
      <c r="C881" s="1"/>
      <c r="D881" s="1"/>
    </row>
    <row r="882" spans="2:4" ht="13.5" customHeight="1">
      <c r="B882" s="1"/>
      <c r="C882" s="1"/>
      <c r="D882" s="1"/>
    </row>
    <row r="883" spans="2:4" ht="13.5" customHeight="1">
      <c r="B883" s="1"/>
      <c r="C883" s="1"/>
      <c r="D883" s="1"/>
    </row>
    <row r="884" spans="2:4" ht="13.5" customHeight="1">
      <c r="B884" s="1"/>
      <c r="C884" s="1"/>
      <c r="D884" s="1"/>
    </row>
    <row r="885" spans="2:4" ht="13.5" customHeight="1">
      <c r="B885" s="1"/>
      <c r="C885" s="1"/>
      <c r="D885" s="1"/>
    </row>
    <row r="886" spans="2:4" ht="13.5" customHeight="1">
      <c r="B886" s="1"/>
      <c r="C886" s="1"/>
      <c r="D886" s="1"/>
    </row>
    <row r="887" spans="2:4" ht="13.5" customHeight="1">
      <c r="B887" s="1"/>
      <c r="C887" s="1"/>
      <c r="D887" s="1"/>
    </row>
    <row r="888" spans="2:4" ht="13.5" customHeight="1">
      <c r="B888" s="1"/>
      <c r="C888" s="1"/>
      <c r="D888" s="1"/>
    </row>
    <row r="889" spans="2:4" ht="13.5" customHeight="1">
      <c r="B889" s="1"/>
      <c r="C889" s="1"/>
      <c r="D889" s="1"/>
    </row>
    <row r="890" spans="2:4" ht="13.5" customHeight="1">
      <c r="B890" s="1"/>
      <c r="C890" s="1"/>
      <c r="D890" s="1"/>
    </row>
    <row r="891" spans="2:4" ht="13.5" customHeight="1">
      <c r="B891" s="1"/>
      <c r="C891" s="1"/>
      <c r="D891" s="1"/>
    </row>
    <row r="892" spans="2:4" ht="13.5" customHeight="1">
      <c r="B892" s="1"/>
      <c r="C892" s="1"/>
      <c r="D892" s="1"/>
    </row>
    <row r="893" spans="2:4" ht="13.5" customHeight="1">
      <c r="B893" s="1"/>
      <c r="C893" s="1"/>
      <c r="D893" s="1"/>
    </row>
    <row r="894" spans="2:4" ht="13.5" customHeight="1">
      <c r="B894" s="1"/>
      <c r="C894" s="1"/>
      <c r="D894" s="1"/>
    </row>
    <row r="895" spans="2:4" ht="13.5" customHeight="1">
      <c r="B895" s="1"/>
      <c r="C895" s="1"/>
      <c r="D895" s="1"/>
    </row>
    <row r="896" spans="2:4" ht="13.5" customHeight="1">
      <c r="B896" s="1"/>
      <c r="C896" s="1"/>
      <c r="D896" s="1"/>
    </row>
    <row r="897" spans="2:4" ht="13.5" customHeight="1">
      <c r="B897" s="1"/>
      <c r="C897" s="1"/>
      <c r="D897" s="1"/>
    </row>
    <row r="898" spans="2:4" ht="13.5" customHeight="1">
      <c r="B898" s="1"/>
      <c r="C898" s="1"/>
      <c r="D898" s="1"/>
    </row>
    <row r="899" spans="2:4" ht="13.5" customHeight="1">
      <c r="B899" s="1"/>
      <c r="C899" s="1"/>
      <c r="D899" s="1"/>
    </row>
    <row r="900" spans="2:4" ht="13.5" customHeight="1">
      <c r="B900" s="1"/>
      <c r="C900" s="1"/>
      <c r="D900" s="1"/>
    </row>
    <row r="901" spans="2:4" ht="13.5" customHeight="1">
      <c r="B901" s="1"/>
      <c r="C901" s="1"/>
      <c r="D901" s="1"/>
    </row>
    <row r="902" spans="2:4" ht="13.5" customHeight="1">
      <c r="B902" s="1"/>
      <c r="C902" s="1"/>
      <c r="D902" s="1"/>
    </row>
    <row r="903" spans="2:4" ht="13.5" customHeight="1">
      <c r="B903" s="1"/>
      <c r="C903" s="1"/>
      <c r="D903" s="1"/>
    </row>
    <row r="904" spans="2:4" ht="13.5" customHeight="1">
      <c r="B904" s="1"/>
      <c r="C904" s="1"/>
      <c r="D904" s="1"/>
    </row>
    <row r="905" spans="2:4" ht="13.5" customHeight="1">
      <c r="B905" s="1"/>
      <c r="C905" s="1"/>
      <c r="D905" s="1"/>
    </row>
    <row r="906" spans="2:4" ht="13.5" customHeight="1">
      <c r="B906" s="1"/>
      <c r="C906" s="1"/>
      <c r="D906" s="1"/>
    </row>
    <row r="907" spans="2:4" ht="13.5" customHeight="1">
      <c r="B907" s="1"/>
      <c r="C907" s="1"/>
      <c r="D907" s="1"/>
    </row>
    <row r="908" spans="2:4" ht="13.5" customHeight="1">
      <c r="B908" s="1"/>
      <c r="C908" s="1"/>
      <c r="D908" s="1"/>
    </row>
    <row r="909" spans="2:4" ht="13.5" customHeight="1">
      <c r="B909" s="1"/>
      <c r="C909" s="1"/>
      <c r="D909" s="1"/>
    </row>
    <row r="910" spans="2:4" ht="13.5" customHeight="1">
      <c r="B910" s="1"/>
      <c r="C910" s="1"/>
      <c r="D910" s="1"/>
    </row>
    <row r="911" spans="2:4" ht="13.5" customHeight="1">
      <c r="B911" s="1"/>
      <c r="C911" s="1"/>
      <c r="D911" s="1"/>
    </row>
    <row r="912" spans="2:4" ht="13.5" customHeight="1">
      <c r="B912" s="1"/>
      <c r="C912" s="1"/>
      <c r="D912" s="1"/>
    </row>
    <row r="913" spans="2:4" ht="13.5" customHeight="1">
      <c r="B913" s="1"/>
      <c r="C913" s="1"/>
      <c r="D913" s="1"/>
    </row>
    <row r="914" spans="2:4" ht="13.5" customHeight="1">
      <c r="B914" s="1"/>
      <c r="C914" s="1"/>
      <c r="D914" s="1"/>
    </row>
    <row r="915" spans="2:4" ht="13.5" customHeight="1">
      <c r="B915" s="1"/>
      <c r="C915" s="1"/>
      <c r="D915" s="1"/>
    </row>
    <row r="916" spans="2:4" ht="13.5" customHeight="1">
      <c r="B916" s="1"/>
      <c r="C916" s="1"/>
      <c r="D916" s="1"/>
    </row>
    <row r="917" spans="2:4" ht="13.5" customHeight="1">
      <c r="B917" s="1"/>
      <c r="C917" s="1"/>
      <c r="D917" s="1"/>
    </row>
    <row r="918" spans="2:4" ht="13.5" customHeight="1">
      <c r="B918" s="1"/>
      <c r="C918" s="1"/>
      <c r="D918" s="1"/>
    </row>
    <row r="919" spans="2:4" ht="13.5" customHeight="1">
      <c r="B919" s="1"/>
      <c r="C919" s="1"/>
      <c r="D919" s="1"/>
    </row>
    <row r="920" spans="2:4" ht="13.5" customHeight="1">
      <c r="B920" s="1"/>
      <c r="C920" s="1"/>
      <c r="D920" s="1"/>
    </row>
    <row r="921" spans="2:4" ht="13.5" customHeight="1">
      <c r="B921" s="1"/>
      <c r="C921" s="1"/>
      <c r="D921" s="1"/>
    </row>
    <row r="922" spans="2:4" ht="13.5" customHeight="1">
      <c r="B922" s="1"/>
      <c r="C922" s="1"/>
      <c r="D922" s="1"/>
    </row>
    <row r="923" spans="2:4" ht="13.5" customHeight="1">
      <c r="B923" s="1"/>
      <c r="C923" s="1"/>
      <c r="D923" s="1"/>
    </row>
    <row r="924" spans="2:4" ht="13.5" customHeight="1">
      <c r="B924" s="1"/>
      <c r="C924" s="1"/>
      <c r="D924" s="1"/>
    </row>
    <row r="925" spans="2:4" ht="13.5" customHeight="1">
      <c r="B925" s="1"/>
      <c r="C925" s="1"/>
      <c r="D925" s="1"/>
    </row>
    <row r="926" spans="2:4" ht="13.5" customHeight="1">
      <c r="B926" s="1"/>
      <c r="C926" s="1"/>
      <c r="D926" s="1"/>
    </row>
    <row r="927" spans="2:4" ht="13.5" customHeight="1">
      <c r="B927" s="1"/>
      <c r="C927" s="1"/>
      <c r="D927" s="1"/>
    </row>
    <row r="928" spans="2:4" ht="13.5" customHeight="1">
      <c r="B928" s="1"/>
      <c r="C928" s="1"/>
      <c r="D928" s="1"/>
    </row>
    <row r="929" spans="2:4" ht="13.5" customHeight="1">
      <c r="B929" s="1"/>
      <c r="C929" s="1"/>
      <c r="D929" s="1"/>
    </row>
    <row r="930" spans="2:4" ht="13.5" customHeight="1">
      <c r="B930" s="1"/>
      <c r="C930" s="1"/>
      <c r="D930" s="1"/>
    </row>
    <row r="931" spans="2:4" ht="13.5" customHeight="1">
      <c r="B931" s="1"/>
      <c r="C931" s="1"/>
      <c r="D931" s="1"/>
    </row>
    <row r="932" spans="2:4" ht="13.5" customHeight="1">
      <c r="B932" s="1"/>
      <c r="C932" s="1"/>
      <c r="D932" s="1"/>
    </row>
    <row r="933" spans="2:4" ht="13.5" customHeight="1">
      <c r="B933" s="1"/>
      <c r="C933" s="1"/>
      <c r="D933" s="1"/>
    </row>
    <row r="934" spans="2:4" ht="13.5" customHeight="1">
      <c r="B934" s="1"/>
      <c r="C934" s="1"/>
      <c r="D934" s="1"/>
    </row>
    <row r="935" spans="2:4" ht="13.5" customHeight="1">
      <c r="B935" s="1"/>
      <c r="C935" s="1"/>
      <c r="D935" s="1"/>
    </row>
    <row r="936" spans="2:4" ht="13.5" customHeight="1">
      <c r="B936" s="1"/>
      <c r="C936" s="1"/>
      <c r="D936" s="1"/>
    </row>
    <row r="937" spans="2:4" ht="13.5" customHeight="1">
      <c r="B937" s="1"/>
      <c r="C937" s="1"/>
      <c r="D937" s="1"/>
    </row>
    <row r="938" spans="2:4" ht="13.5" customHeight="1">
      <c r="B938" s="1"/>
      <c r="C938" s="1"/>
      <c r="D938" s="1"/>
    </row>
    <row r="939" spans="2:4" ht="13.5" customHeight="1">
      <c r="B939" s="1"/>
      <c r="C939" s="1"/>
      <c r="D939" s="1"/>
    </row>
    <row r="940" spans="2:4" ht="13.5" customHeight="1">
      <c r="B940" s="1"/>
      <c r="C940" s="1"/>
      <c r="D940" s="1"/>
    </row>
    <row r="941" spans="2:4" ht="13.5" customHeight="1">
      <c r="B941" s="1"/>
      <c r="C941" s="1"/>
      <c r="D941" s="1"/>
    </row>
    <row r="942" spans="2:4" ht="13.5" customHeight="1">
      <c r="B942" s="1"/>
      <c r="C942" s="1"/>
      <c r="D942" s="1"/>
    </row>
    <row r="943" spans="2:4" ht="13.5" customHeight="1">
      <c r="B943" s="1"/>
      <c r="C943" s="1"/>
      <c r="D943" s="1"/>
    </row>
    <row r="944" spans="2:4" ht="13.5" customHeight="1">
      <c r="B944" s="1"/>
      <c r="C944" s="1"/>
      <c r="D944" s="1"/>
    </row>
    <row r="945" spans="2:4" ht="13.5" customHeight="1">
      <c r="B945" s="1"/>
      <c r="C945" s="1"/>
      <c r="D945" s="1"/>
    </row>
    <row r="946" spans="2:4" ht="13.5" customHeight="1">
      <c r="B946" s="1"/>
      <c r="C946" s="1"/>
      <c r="D946" s="1"/>
    </row>
    <row r="947" spans="2:4" ht="13.5" customHeight="1">
      <c r="B947" s="1"/>
      <c r="C947" s="1"/>
      <c r="D947" s="1"/>
    </row>
    <row r="948" spans="2:4" ht="13.5" customHeight="1">
      <c r="B948" s="1"/>
      <c r="C948" s="1"/>
      <c r="D948" s="1"/>
    </row>
    <row r="949" spans="2:4" ht="13.5" customHeight="1">
      <c r="B949" s="1"/>
      <c r="C949" s="1"/>
      <c r="D949" s="1"/>
    </row>
    <row r="950" spans="2:4" ht="13.5" customHeight="1">
      <c r="B950" s="1"/>
      <c r="C950" s="1"/>
      <c r="D950" s="1"/>
    </row>
    <row r="951" spans="2:4" ht="13.5" customHeight="1">
      <c r="B951" s="1"/>
      <c r="C951" s="1"/>
      <c r="D951" s="1"/>
    </row>
    <row r="952" spans="2:4" ht="13.5" customHeight="1">
      <c r="B952" s="1"/>
      <c r="C952" s="1"/>
      <c r="D952" s="1"/>
    </row>
    <row r="953" spans="2:4" ht="13.5" customHeight="1">
      <c r="B953" s="1"/>
      <c r="C953" s="1"/>
      <c r="D953" s="1"/>
    </row>
    <row r="954" spans="2:4" ht="13.5" customHeight="1">
      <c r="B954" s="1"/>
      <c r="C954" s="1"/>
      <c r="D954" s="1"/>
    </row>
    <row r="955" spans="2:4" ht="13.5" customHeight="1">
      <c r="B955" s="1"/>
      <c r="C955" s="1"/>
      <c r="D955" s="1"/>
    </row>
    <row r="956" spans="2:4" ht="13.5" customHeight="1">
      <c r="B956" s="1"/>
      <c r="C956" s="1"/>
      <c r="D956" s="1"/>
    </row>
    <row r="957" spans="2:4" ht="13.5" customHeight="1">
      <c r="B957" s="1"/>
      <c r="C957" s="1"/>
      <c r="D957" s="1"/>
    </row>
    <row r="958" spans="2:4" ht="13.5" customHeight="1">
      <c r="B958" s="1"/>
      <c r="C958" s="1"/>
      <c r="D958" s="1"/>
    </row>
    <row r="959" spans="2:4" ht="13.5" customHeight="1">
      <c r="B959" s="1"/>
      <c r="C959" s="1"/>
      <c r="D959" s="1"/>
    </row>
    <row r="960" spans="2:4" ht="13.5" customHeight="1">
      <c r="B960" s="1"/>
      <c r="C960" s="1"/>
      <c r="D960" s="1"/>
    </row>
    <row r="961" spans="2:4" ht="13.5" customHeight="1">
      <c r="B961" s="1"/>
      <c r="C961" s="1"/>
      <c r="D961" s="1"/>
    </row>
    <row r="962" spans="2:4" ht="13.5" customHeight="1">
      <c r="B962" s="1"/>
      <c r="C962" s="1"/>
      <c r="D962" s="1"/>
    </row>
    <row r="963" spans="2:4" ht="13.5" customHeight="1">
      <c r="B963" s="1"/>
      <c r="C963" s="1"/>
      <c r="D963" s="1"/>
    </row>
    <row r="964" spans="2:4" ht="13.5" customHeight="1">
      <c r="B964" s="1"/>
      <c r="C964" s="1"/>
      <c r="D964" s="1"/>
    </row>
    <row r="965" spans="2:4" ht="13.5" customHeight="1">
      <c r="B965" s="1"/>
      <c r="C965" s="1"/>
      <c r="D965" s="1"/>
    </row>
    <row r="966" spans="2:4" ht="13.5" customHeight="1">
      <c r="B966" s="1"/>
      <c r="C966" s="1"/>
      <c r="D966" s="1"/>
    </row>
    <row r="967" spans="2:4" ht="13.5" customHeight="1">
      <c r="B967" s="1"/>
      <c r="C967" s="1"/>
      <c r="D967" s="1"/>
    </row>
    <row r="968" spans="2:4" ht="13.5" customHeight="1">
      <c r="B968" s="1"/>
      <c r="C968" s="1"/>
      <c r="D968" s="1"/>
    </row>
    <row r="969" spans="2:4" ht="13.5" customHeight="1">
      <c r="B969" s="1"/>
      <c r="C969" s="1"/>
      <c r="D969" s="1"/>
    </row>
    <row r="970" spans="2:4" ht="13.5" customHeight="1">
      <c r="B970" s="1"/>
      <c r="C970" s="1"/>
      <c r="D970" s="1"/>
    </row>
    <row r="971" spans="2:4" ht="13.5" customHeight="1">
      <c r="B971" s="1"/>
      <c r="C971" s="1"/>
      <c r="D971" s="1"/>
    </row>
    <row r="972" spans="2:4" ht="13.5" customHeight="1">
      <c r="B972" s="1"/>
      <c r="C972" s="1"/>
      <c r="D972" s="1"/>
    </row>
    <row r="973" spans="2:4" ht="13.5" customHeight="1">
      <c r="B973" s="1"/>
      <c r="C973" s="1"/>
      <c r="D973" s="1"/>
    </row>
    <row r="974" spans="2:4" ht="13.5" customHeight="1">
      <c r="B974" s="1"/>
      <c r="C974" s="1"/>
      <c r="D974" s="1"/>
    </row>
    <row r="975" spans="2:4" ht="13.5" customHeight="1">
      <c r="B975" s="1"/>
      <c r="C975" s="1"/>
      <c r="D975" s="1"/>
    </row>
    <row r="976" spans="2:4" ht="13.5" customHeight="1">
      <c r="B976" s="1"/>
      <c r="C976" s="1"/>
      <c r="D976" s="1"/>
    </row>
    <row r="977" spans="2:4" ht="13.5" customHeight="1">
      <c r="B977" s="1"/>
      <c r="C977" s="1"/>
      <c r="D977" s="1"/>
    </row>
    <row r="978" spans="2:4" ht="13.5" customHeight="1">
      <c r="B978" s="1"/>
      <c r="C978" s="1"/>
      <c r="D978" s="1"/>
    </row>
    <row r="979" spans="2:4" ht="15" customHeight="1">
      <c r="B979" s="1"/>
      <c r="C979" s="1"/>
      <c r="D979" s="1"/>
    </row>
    <row r="980" spans="2:4" ht="15" customHeight="1">
      <c r="B980" s="1"/>
      <c r="C980" s="1"/>
      <c r="D980" s="1"/>
    </row>
    <row r="981" spans="2:4" ht="15" customHeight="1">
      <c r="B981" s="1"/>
      <c r="C981" s="1"/>
      <c r="D981" s="1"/>
    </row>
    <row r="982" spans="2:4" ht="15" customHeight="1">
      <c r="B982" s="1"/>
      <c r="C982" s="1"/>
      <c r="D982" s="1"/>
    </row>
    <row r="983" spans="2:4" ht="15" customHeight="1">
      <c r="B983" s="1"/>
      <c r="C983" s="1"/>
      <c r="D983" s="1"/>
    </row>
    <row r="984" spans="2:4" ht="15" customHeight="1">
      <c r="B984" s="1"/>
      <c r="C984" s="1"/>
      <c r="D984" s="1"/>
    </row>
    <row r="985" spans="2:4" ht="15" customHeight="1">
      <c r="B985" s="1"/>
      <c r="C985" s="1"/>
      <c r="D985" s="1"/>
    </row>
    <row r="986" spans="2:4" ht="15" customHeight="1">
      <c r="B986" s="1"/>
      <c r="C986" s="1"/>
      <c r="D986" s="1"/>
    </row>
    <row r="987" spans="2:4" ht="15" customHeight="1">
      <c r="B987" s="1"/>
      <c r="C987" s="1"/>
      <c r="D987" s="1"/>
    </row>
    <row r="988" spans="2:4" ht="15" customHeight="1">
      <c r="B988" s="1"/>
      <c r="C988" s="1"/>
      <c r="D988" s="1"/>
    </row>
    <row r="989" spans="2:4" ht="15" customHeight="1">
      <c r="B989" s="1"/>
      <c r="C989" s="1"/>
      <c r="D989" s="1"/>
    </row>
    <row r="990" spans="2:4" ht="15" customHeight="1">
      <c r="B990" s="1"/>
      <c r="C990" s="1"/>
      <c r="D990" s="1"/>
    </row>
    <row r="991" spans="2:4" ht="15" customHeight="1">
      <c r="B991" s="1"/>
      <c r="C991" s="1"/>
      <c r="D991" s="1"/>
    </row>
    <row r="992" spans="2:4" ht="15" customHeight="1">
      <c r="B992" s="1"/>
      <c r="C992" s="1"/>
      <c r="D992" s="1"/>
    </row>
    <row r="993" spans="2:4" ht="15" customHeight="1">
      <c r="B993" s="1"/>
      <c r="C993" s="1"/>
      <c r="D993" s="1"/>
    </row>
    <row r="994" spans="2:4" ht="15" customHeight="1">
      <c r="B994" s="1"/>
      <c r="C994" s="1"/>
      <c r="D994" s="1"/>
    </row>
    <row r="995" spans="2:4" ht="15" customHeight="1">
      <c r="B995" s="1"/>
      <c r="C995" s="1"/>
      <c r="D995" s="1"/>
    </row>
    <row r="996" spans="2:4" ht="15" customHeight="1">
      <c r="B996" s="1"/>
      <c r="C996" s="1"/>
      <c r="D996" s="1"/>
    </row>
    <row r="997" spans="2:4" ht="15" customHeight="1">
      <c r="B997" s="1"/>
      <c r="C997" s="1"/>
      <c r="D997" s="1"/>
    </row>
    <row r="998" spans="2:4" ht="15" customHeight="1">
      <c r="B998" s="1"/>
      <c r="C998" s="1"/>
      <c r="D998" s="1"/>
    </row>
    <row r="999" spans="2:4" ht="15" customHeight="1">
      <c r="B999" s="1"/>
      <c r="C999" s="1"/>
      <c r="D999" s="1"/>
    </row>
    <row r="1000" spans="2:4" ht="15" customHeight="1">
      <c r="B1000" s="1"/>
      <c r="C1000" s="1"/>
      <c r="D1000" s="1"/>
    </row>
    <row r="1001" spans="2:4" ht="15" customHeight="1">
      <c r="B1001" s="1"/>
      <c r="C1001" s="1"/>
      <c r="D1001" s="1"/>
    </row>
    <row r="1002" spans="2:4" ht="15" customHeight="1">
      <c r="B1002" s="1"/>
      <c r="C1002" s="1"/>
      <c r="D1002" s="1"/>
    </row>
    <row r="1003" spans="2:4" ht="15" customHeight="1">
      <c r="B1003" s="1"/>
      <c r="C1003" s="1"/>
      <c r="D1003" s="1"/>
    </row>
    <row r="1004" spans="2:4" ht="15" customHeight="1">
      <c r="B1004" s="1"/>
      <c r="C1004" s="1"/>
      <c r="D1004" s="1"/>
    </row>
    <row r="1005" spans="2:4" ht="15" customHeight="1">
      <c r="B1005" s="1"/>
      <c r="C1005" s="1"/>
      <c r="D1005" s="1"/>
    </row>
    <row r="1006" spans="2:4" ht="15" customHeight="1">
      <c r="B1006" s="1"/>
      <c r="C1006" s="1"/>
      <c r="D1006" s="1"/>
    </row>
    <row r="1007" spans="2:4" ht="15" customHeight="1">
      <c r="B1007" s="1"/>
      <c r="C1007" s="1"/>
      <c r="D1007" s="1"/>
    </row>
    <row r="1008" spans="2:4" ht="15" customHeight="1">
      <c r="B1008" s="1"/>
      <c r="C1008" s="1"/>
      <c r="D1008" s="1"/>
    </row>
    <row r="1009" spans="2:4" ht="15" customHeight="1">
      <c r="B1009" s="1"/>
      <c r="C1009" s="1"/>
      <c r="D1009" s="1"/>
    </row>
    <row r="1010" spans="2:4" ht="15" customHeight="1">
      <c r="B1010" s="1"/>
      <c r="C1010" s="1"/>
      <c r="D1010" s="1"/>
    </row>
    <row r="1011" spans="2:4" ht="15" customHeight="1">
      <c r="B1011" s="1"/>
      <c r="C1011" s="1"/>
      <c r="D1011" s="1"/>
    </row>
    <row r="1012" spans="2:4" ht="15" customHeight="1">
      <c r="B1012" s="1"/>
      <c r="C1012" s="1"/>
      <c r="D1012" s="1"/>
    </row>
    <row r="1013" spans="2:4" ht="15" customHeight="1">
      <c r="B1013" s="1"/>
      <c r="C1013" s="1"/>
      <c r="D1013" s="1"/>
    </row>
    <row r="1014" spans="2:4" ht="15" customHeight="1">
      <c r="B1014" s="1"/>
      <c r="C1014" s="1"/>
      <c r="D1014" s="1"/>
    </row>
    <row r="1015" spans="2:4" ht="15" customHeight="1">
      <c r="B1015" s="1"/>
      <c r="C1015" s="1"/>
      <c r="D1015" s="1"/>
    </row>
    <row r="1016" spans="2:4" ht="15" customHeight="1">
      <c r="B1016" s="1"/>
      <c r="C1016" s="1"/>
      <c r="D1016" s="1"/>
    </row>
  </sheetData>
  <mergeCells count="10">
    <mergeCell ref="B9:D9"/>
    <mergeCell ref="B10:D10"/>
    <mergeCell ref="B15:D15"/>
    <mergeCell ref="B16:D16"/>
    <mergeCell ref="B20:C20"/>
    <mergeCell ref="B2:D2"/>
    <mergeCell ref="B3:D3"/>
    <mergeCell ref="B5:D5"/>
    <mergeCell ref="B6:D6"/>
    <mergeCell ref="B7:D7"/>
  </mergeCells>
  <hyperlinks>
    <hyperlink ref="B16" r:id="rId1" xr:uid="{00000000-0004-0000-0000-000001000000}"/>
  </hyperlinks>
  <pageMargins left="0.25" right="0.25" top="0.75" bottom="0.75" header="0.511811023622047" footer="0.511811023622047"/>
  <pageSetup fitToHeight="0" orientation="landscape" horizontalDpi="300" verticalDpi="300"/>
  <drawing r:id="rId2"/>
  <picture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rgb="FFBB3300"/>
  </sheetPr>
  <dimension ref="A1:AMJ1028"/>
  <sheetViews>
    <sheetView showGridLines="0" zoomScale="50" zoomScaleNormal="50" workbookViewId="0">
      <selection activeCell="D9" sqref="D9:J9"/>
    </sheetView>
  </sheetViews>
  <sheetFormatPr baseColWidth="10" defaultColWidth="11.6640625" defaultRowHeight="16"/>
  <cols>
    <col min="1" max="1" width="10.6640625" style="1" customWidth="1"/>
    <col min="2" max="2" width="10.6640625" style="22" hidden="1" customWidth="1"/>
    <col min="3" max="3" width="10.33203125" style="22" customWidth="1"/>
    <col min="4" max="4" width="21.33203125" style="22" customWidth="1"/>
    <col min="5" max="5" width="9.5" style="22" customWidth="1"/>
    <col min="6" max="6" width="11.33203125" style="22" customWidth="1"/>
    <col min="7" max="7" width="11.5" style="22" customWidth="1"/>
    <col min="8" max="8" width="28.1640625" style="22" customWidth="1"/>
    <col min="9" max="9" width="32.33203125" style="22" customWidth="1"/>
    <col min="10" max="10" width="11.6640625" style="22"/>
    <col min="11" max="11" width="8.6640625" style="22" customWidth="1"/>
    <col min="12" max="12" width="3.83203125" style="58" customWidth="1"/>
    <col min="13" max="246" width="11.6640625" style="1"/>
    <col min="247" max="1024" width="11.6640625" style="22"/>
  </cols>
  <sheetData>
    <row r="1" spans="1:246" s="1" customFormat="1">
      <c r="L1" s="40"/>
    </row>
    <row r="2" spans="1:246" ht="45" customHeight="1">
      <c r="A2" s="40"/>
      <c r="B2" s="41"/>
      <c r="C2" s="442" t="s">
        <v>840</v>
      </c>
      <c r="D2" s="442"/>
      <c r="E2" s="442"/>
      <c r="F2" s="442"/>
      <c r="G2" s="442"/>
      <c r="H2" s="442"/>
      <c r="I2" s="442"/>
      <c r="J2" s="137" t="s">
        <v>45</v>
      </c>
      <c r="K2" s="345">
        <f>(IF(B6=TRUE(),0,($C$14+$K$8+$K$9)/3)+IF($B$17=TRUE(),0,($C$28+K19+K20)/3))/2</f>
        <v>0.68571428571428572</v>
      </c>
      <c r="L2" s="44" t="s">
        <v>46</v>
      </c>
    </row>
    <row r="3" spans="1:246" ht="49.5" customHeight="1">
      <c r="A3" s="40"/>
      <c r="B3" s="41"/>
      <c r="C3" s="394" t="s">
        <v>174</v>
      </c>
      <c r="D3" s="394"/>
      <c r="E3" s="394"/>
      <c r="F3" s="394"/>
      <c r="G3" s="394"/>
      <c r="H3" s="394"/>
      <c r="I3" s="394"/>
      <c r="J3" s="394"/>
      <c r="K3" s="394"/>
      <c r="L3" s="60" t="s">
        <v>46</v>
      </c>
    </row>
    <row r="4" spans="1:246" s="1" customFormat="1" ht="9.75" customHeight="1">
      <c r="L4" s="40"/>
    </row>
    <row r="5" spans="1:246" s="11" customFormat="1" ht="69.75" customHeight="1">
      <c r="A5" s="40"/>
      <c r="B5" s="41"/>
      <c r="C5" s="395" t="s">
        <v>175</v>
      </c>
      <c r="D5" s="395"/>
      <c r="E5" s="395"/>
      <c r="F5" s="395"/>
      <c r="G5" s="395"/>
      <c r="H5" s="395"/>
      <c r="I5" s="395"/>
      <c r="J5" s="395"/>
      <c r="K5" s="395"/>
      <c r="L5" s="49" t="s">
        <v>46</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row>
    <row r="6" spans="1:246" ht="49.5" customHeight="1">
      <c r="A6" s="40"/>
      <c r="B6" s="41" t="b">
        <f>FALSE()</f>
        <v>0</v>
      </c>
      <c r="C6" s="50"/>
      <c r="D6" s="396" t="s">
        <v>176</v>
      </c>
      <c r="E6" s="396"/>
      <c r="F6" s="396"/>
      <c r="G6" s="396"/>
      <c r="H6" s="396"/>
      <c r="I6" s="396"/>
      <c r="J6" s="396"/>
      <c r="K6" s="396"/>
      <c r="L6" s="51" t="s">
        <v>46</v>
      </c>
    </row>
    <row r="7" spans="1:246" ht="30" customHeight="1">
      <c r="A7" s="40"/>
      <c r="B7" s="41" t="b">
        <f>TRUE()</f>
        <v>1</v>
      </c>
      <c r="C7" s="50"/>
      <c r="D7" s="397" t="s">
        <v>177</v>
      </c>
      <c r="E7" s="397"/>
      <c r="F7" s="397"/>
      <c r="G7" s="397"/>
      <c r="H7" s="397"/>
      <c r="I7" s="397"/>
      <c r="J7" s="397"/>
      <c r="K7" s="397"/>
      <c r="L7" s="399" t="s">
        <v>46</v>
      </c>
    </row>
    <row r="8" spans="1:246" s="11" customFormat="1" ht="30" customHeight="1">
      <c r="A8" s="40"/>
      <c r="B8" s="41"/>
      <c r="C8" s="117"/>
      <c r="D8" s="431" t="s">
        <v>842</v>
      </c>
      <c r="E8" s="431"/>
      <c r="F8" s="431"/>
      <c r="G8" s="431"/>
      <c r="H8" s="431"/>
      <c r="I8" s="431"/>
      <c r="J8" s="431"/>
      <c r="K8" s="53">
        <v>0.8</v>
      </c>
      <c r="L8" s="399"/>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row>
    <row r="9" spans="1:246" s="11" customFormat="1" ht="30" customHeight="1">
      <c r="A9" s="40"/>
      <c r="B9" s="41"/>
      <c r="C9" s="117"/>
      <c r="D9" s="431" t="s">
        <v>841</v>
      </c>
      <c r="E9" s="431"/>
      <c r="F9" s="431"/>
      <c r="G9" s="431"/>
      <c r="H9" s="431"/>
      <c r="I9" s="431"/>
      <c r="J9" s="431"/>
      <c r="K9" s="64">
        <v>1</v>
      </c>
      <c r="L9" s="399"/>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row>
    <row r="10" spans="1:246" ht="33" customHeight="1">
      <c r="C10" s="119"/>
      <c r="D10" s="402" t="s">
        <v>114</v>
      </c>
      <c r="E10" s="402"/>
      <c r="F10" s="402"/>
      <c r="G10" s="402"/>
      <c r="H10" s="402"/>
      <c r="I10" s="402"/>
      <c r="J10" s="402"/>
      <c r="K10" s="402"/>
      <c r="L10" s="399"/>
    </row>
    <row r="11" spans="1:246" ht="30" customHeight="1">
      <c r="A11" s="40"/>
      <c r="B11" s="41" t="b">
        <f>TRUE()</f>
        <v>1</v>
      </c>
      <c r="C11" s="50"/>
      <c r="D11" s="396" t="s">
        <v>178</v>
      </c>
      <c r="E11" s="396"/>
      <c r="F11" s="396"/>
      <c r="G11" s="396"/>
      <c r="H11" s="396"/>
      <c r="I11" s="396"/>
      <c r="J11" s="396"/>
      <c r="K11" s="396"/>
      <c r="L11" s="51" t="s">
        <v>46</v>
      </c>
    </row>
    <row r="12" spans="1:246" ht="30" customHeight="1">
      <c r="A12" s="40"/>
      <c r="B12" s="41" t="b">
        <f>FALSE()</f>
        <v>0</v>
      </c>
      <c r="C12" s="50"/>
      <c r="D12" s="396" t="s">
        <v>179</v>
      </c>
      <c r="E12" s="396"/>
      <c r="F12" s="396"/>
      <c r="G12" s="396"/>
      <c r="H12" s="396"/>
      <c r="I12" s="396"/>
      <c r="J12" s="396"/>
      <c r="K12" s="396"/>
      <c r="L12" s="51" t="s">
        <v>46</v>
      </c>
    </row>
    <row r="13" spans="1:246" ht="40" customHeight="1">
      <c r="A13" s="40"/>
      <c r="B13" s="41" t="b">
        <f>FALSE()</f>
        <v>0</v>
      </c>
      <c r="C13" s="56"/>
      <c r="D13" s="396" t="s">
        <v>180</v>
      </c>
      <c r="E13" s="396"/>
      <c r="F13" s="396"/>
      <c r="G13" s="396"/>
      <c r="H13" s="396"/>
      <c r="I13" s="396"/>
      <c r="J13" s="396"/>
      <c r="K13" s="396"/>
      <c r="L13" s="51" t="s">
        <v>46</v>
      </c>
    </row>
    <row r="14" spans="1:246" ht="30" customHeight="1">
      <c r="A14" s="40"/>
      <c r="B14" s="41"/>
      <c r="C14" s="38">
        <f>IF(B6=TRUE(),0,COUNTIF(B7:B13,TRUE())/4)</f>
        <v>0.5</v>
      </c>
      <c r="D14" s="430"/>
      <c r="E14" s="430"/>
      <c r="F14" s="430"/>
      <c r="G14" s="430"/>
      <c r="H14" s="430"/>
      <c r="I14" s="430"/>
      <c r="J14" s="430"/>
      <c r="K14" s="430"/>
      <c r="L14" s="430"/>
    </row>
    <row r="15" spans="1:246" s="1" customFormat="1" ht="9.75" customHeight="1">
      <c r="L15" s="40"/>
    </row>
    <row r="16" spans="1:246" s="11" customFormat="1" ht="69.75" customHeight="1">
      <c r="A16" s="40"/>
      <c r="B16" s="41"/>
      <c r="C16" s="395" t="s">
        <v>181</v>
      </c>
      <c r="D16" s="395"/>
      <c r="E16" s="395"/>
      <c r="F16" s="395"/>
      <c r="G16" s="395"/>
      <c r="H16" s="395"/>
      <c r="I16" s="395"/>
      <c r="J16" s="395"/>
      <c r="K16" s="395"/>
      <c r="L16" s="49" t="s">
        <v>46</v>
      </c>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row>
    <row r="17" spans="1:246" ht="49.5" customHeight="1">
      <c r="A17" s="40"/>
      <c r="B17" s="41" t="b">
        <f>FALSE()</f>
        <v>0</v>
      </c>
      <c r="C17" s="50"/>
      <c r="D17" s="396" t="s">
        <v>182</v>
      </c>
      <c r="E17" s="396"/>
      <c r="F17" s="396"/>
      <c r="G17" s="396"/>
      <c r="H17" s="396"/>
      <c r="I17" s="396"/>
      <c r="J17" s="396"/>
      <c r="K17" s="396"/>
      <c r="L17" s="51" t="s">
        <v>46</v>
      </c>
    </row>
    <row r="18" spans="1:246" ht="30" customHeight="1">
      <c r="A18" s="40"/>
      <c r="B18" s="41" t="b">
        <f>TRUE()</f>
        <v>1</v>
      </c>
      <c r="C18" s="50"/>
      <c r="D18" s="443" t="s">
        <v>183</v>
      </c>
      <c r="E18" s="443"/>
      <c r="F18" s="443"/>
      <c r="G18" s="443"/>
      <c r="H18" s="443"/>
      <c r="I18" s="443"/>
      <c r="J18" s="443"/>
      <c r="K18" s="443"/>
      <c r="L18" s="399" t="s">
        <v>46</v>
      </c>
    </row>
    <row r="19" spans="1:246" s="11" customFormat="1" ht="30" customHeight="1">
      <c r="A19" s="40"/>
      <c r="B19" s="41"/>
      <c r="C19" s="117"/>
      <c r="D19" s="431" t="s">
        <v>184</v>
      </c>
      <c r="E19" s="431"/>
      <c r="F19" s="431"/>
      <c r="G19" s="431"/>
      <c r="H19" s="431"/>
      <c r="I19" s="431"/>
      <c r="J19" s="431"/>
      <c r="K19" s="53">
        <v>0.6</v>
      </c>
      <c r="L19" s="399"/>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row>
    <row r="20" spans="1:246" s="11" customFormat="1" ht="30" customHeight="1">
      <c r="A20" s="40"/>
      <c r="B20" s="41"/>
      <c r="C20" s="117"/>
      <c r="D20" s="431" t="s">
        <v>185</v>
      </c>
      <c r="E20" s="431"/>
      <c r="F20" s="431"/>
      <c r="G20" s="431"/>
      <c r="H20" s="431"/>
      <c r="I20" s="431"/>
      <c r="J20" s="431"/>
      <c r="K20" s="64">
        <v>0.5</v>
      </c>
      <c r="L20" s="399"/>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row>
    <row r="21" spans="1:246" ht="33" customHeight="1">
      <c r="C21" s="119"/>
      <c r="D21" s="402" t="s">
        <v>114</v>
      </c>
      <c r="E21" s="402"/>
      <c r="F21" s="402"/>
      <c r="G21" s="402"/>
      <c r="H21" s="402"/>
      <c r="I21" s="402"/>
      <c r="J21" s="402"/>
      <c r="K21" s="402"/>
      <c r="L21" s="399"/>
    </row>
    <row r="22" spans="1:246" ht="30" customHeight="1">
      <c r="A22" s="40"/>
      <c r="B22" s="41" t="b">
        <f>FALSE()</f>
        <v>0</v>
      </c>
      <c r="C22" s="50"/>
      <c r="D22" s="396" t="s">
        <v>186</v>
      </c>
      <c r="E22" s="396"/>
      <c r="F22" s="396"/>
      <c r="G22" s="396"/>
      <c r="H22" s="396"/>
      <c r="I22" s="396"/>
      <c r="J22" s="396"/>
      <c r="K22" s="396"/>
      <c r="L22" s="399" t="s">
        <v>46</v>
      </c>
    </row>
    <row r="23" spans="1:246" ht="42" customHeight="1">
      <c r="A23" s="40"/>
      <c r="B23" s="41" t="b">
        <f>TRUE()</f>
        <v>1</v>
      </c>
      <c r="C23" s="50"/>
      <c r="D23" s="396" t="s">
        <v>187</v>
      </c>
      <c r="E23" s="396"/>
      <c r="F23" s="396"/>
      <c r="G23" s="396"/>
      <c r="H23" s="396"/>
      <c r="I23" s="396"/>
      <c r="J23" s="396"/>
      <c r="K23" s="396"/>
      <c r="L23" s="399"/>
    </row>
    <row r="24" spans="1:246" ht="49.5" customHeight="1">
      <c r="A24" s="40"/>
      <c r="B24" s="41" t="b">
        <f>TRUE()</f>
        <v>1</v>
      </c>
      <c r="C24" s="50"/>
      <c r="D24" s="396" t="s">
        <v>188</v>
      </c>
      <c r="E24" s="396"/>
      <c r="F24" s="396"/>
      <c r="G24" s="396"/>
      <c r="H24" s="396"/>
      <c r="I24" s="396"/>
      <c r="J24" s="396"/>
      <c r="K24" s="396"/>
      <c r="L24" s="399"/>
    </row>
    <row r="25" spans="1:246" ht="30" customHeight="1">
      <c r="A25" s="40"/>
      <c r="B25" s="41" t="b">
        <f>TRUE()</f>
        <v>1</v>
      </c>
      <c r="C25" s="50"/>
      <c r="D25" s="396" t="s">
        <v>189</v>
      </c>
      <c r="E25" s="396"/>
      <c r="F25" s="396"/>
      <c r="G25" s="396"/>
      <c r="H25" s="396"/>
      <c r="I25" s="396"/>
      <c r="J25" s="396"/>
      <c r="K25" s="396"/>
      <c r="L25" s="51" t="s">
        <v>46</v>
      </c>
    </row>
    <row r="26" spans="1:246" ht="30" customHeight="1">
      <c r="A26" s="40"/>
      <c r="B26" s="41" t="b">
        <f>FALSE()</f>
        <v>0</v>
      </c>
      <c r="C26" s="50"/>
      <c r="D26" s="396" t="s">
        <v>190</v>
      </c>
      <c r="E26" s="396"/>
      <c r="F26" s="396"/>
      <c r="G26" s="396"/>
      <c r="H26" s="396"/>
      <c r="I26" s="396"/>
      <c r="J26" s="396"/>
      <c r="K26" s="396"/>
      <c r="L26" s="51" t="s">
        <v>46</v>
      </c>
    </row>
    <row r="27" spans="1:246" ht="40" customHeight="1">
      <c r="A27" s="40"/>
      <c r="B27" s="41" t="b">
        <f>TRUE()</f>
        <v>1</v>
      </c>
      <c r="C27" s="56"/>
      <c r="D27" s="396" t="s">
        <v>191</v>
      </c>
      <c r="E27" s="396"/>
      <c r="F27" s="396"/>
      <c r="G27" s="396"/>
      <c r="H27" s="396"/>
      <c r="I27" s="396"/>
      <c r="J27" s="396"/>
      <c r="K27" s="396"/>
      <c r="L27" s="51" t="s">
        <v>46</v>
      </c>
    </row>
    <row r="28" spans="1:246" ht="30" customHeight="1">
      <c r="A28" s="40"/>
      <c r="B28" s="41"/>
      <c r="C28" s="346">
        <f>IF(B17=TRUE(),0,COUNTIF(B18:B27,TRUE())/7)</f>
        <v>0.7142857142857143</v>
      </c>
      <c r="D28" s="430"/>
      <c r="E28" s="430"/>
      <c r="F28" s="430"/>
      <c r="G28" s="430"/>
      <c r="H28" s="430"/>
      <c r="I28" s="430"/>
      <c r="J28" s="430"/>
      <c r="K28" s="430"/>
      <c r="L28" s="430"/>
    </row>
    <row r="29" spans="1:246" s="1" customFormat="1" ht="9.75" customHeight="1">
      <c r="L29" s="40"/>
    </row>
    <row r="30" spans="1:246" s="1" customFormat="1">
      <c r="L30" s="40"/>
    </row>
    <row r="31" spans="1:246" s="1" customFormat="1">
      <c r="L31" s="40"/>
    </row>
    <row r="32" spans="1:246" s="1" customFormat="1">
      <c r="L32" s="40"/>
    </row>
    <row r="33" spans="12:12" s="1" customFormat="1">
      <c r="L33" s="40"/>
    </row>
    <row r="34" spans="12:12" s="1" customFormat="1">
      <c r="L34" s="40"/>
    </row>
    <row r="35" spans="12:12" s="1" customFormat="1">
      <c r="L35" s="40"/>
    </row>
    <row r="36" spans="12:12" s="1" customFormat="1">
      <c r="L36" s="40"/>
    </row>
    <row r="37" spans="12:12" s="1" customFormat="1">
      <c r="L37" s="40"/>
    </row>
    <row r="38" spans="12:12" s="1" customFormat="1">
      <c r="L38" s="40"/>
    </row>
    <row r="39" spans="12:12" s="1" customFormat="1">
      <c r="L39" s="40"/>
    </row>
    <row r="40" spans="12:12" s="1" customFormat="1">
      <c r="L40" s="40"/>
    </row>
    <row r="41" spans="12:12" s="1" customFormat="1">
      <c r="L41" s="40"/>
    </row>
    <row r="42" spans="12:12" s="1" customFormat="1">
      <c r="L42" s="40"/>
    </row>
    <row r="43" spans="12:12" s="1" customFormat="1">
      <c r="L43" s="40"/>
    </row>
    <row r="44" spans="12:12" s="1" customFormat="1">
      <c r="L44" s="40"/>
    </row>
    <row r="45" spans="12:12" s="1" customFormat="1">
      <c r="L45" s="40"/>
    </row>
    <row r="46" spans="12:12" s="1" customFormat="1">
      <c r="L46" s="40"/>
    </row>
    <row r="47" spans="12:12" s="1" customFormat="1">
      <c r="L47" s="40"/>
    </row>
    <row r="48" spans="12:12" s="1" customFormat="1">
      <c r="L48" s="40"/>
    </row>
    <row r="49" spans="12:12" s="1" customFormat="1">
      <c r="L49" s="40"/>
    </row>
    <row r="50" spans="12:12" s="1" customFormat="1">
      <c r="L50" s="40"/>
    </row>
    <row r="51" spans="12:12" s="1" customFormat="1">
      <c r="L51" s="40"/>
    </row>
    <row r="52" spans="12:12" s="1" customFormat="1">
      <c r="L52" s="40"/>
    </row>
    <row r="53" spans="12:12" s="1" customFormat="1">
      <c r="L53" s="40"/>
    </row>
    <row r="54" spans="12:12" s="1" customFormat="1">
      <c r="L54" s="40"/>
    </row>
    <row r="55" spans="12:12" s="1" customFormat="1">
      <c r="L55" s="40"/>
    </row>
    <row r="56" spans="12:12" s="1" customFormat="1">
      <c r="L56" s="40"/>
    </row>
    <row r="57" spans="12:12" s="1" customFormat="1">
      <c r="L57" s="40"/>
    </row>
    <row r="58" spans="12:12" s="1" customFormat="1">
      <c r="L58" s="40"/>
    </row>
    <row r="59" spans="12:12" s="1" customFormat="1">
      <c r="L59" s="40"/>
    </row>
    <row r="60" spans="12:12" s="1" customFormat="1">
      <c r="L60" s="40"/>
    </row>
    <row r="61" spans="12:12" s="1" customFormat="1">
      <c r="L61" s="40"/>
    </row>
    <row r="62" spans="12:12" s="1" customFormat="1">
      <c r="L62" s="40"/>
    </row>
    <row r="63" spans="12:12" s="1" customFormat="1">
      <c r="L63" s="40"/>
    </row>
    <row r="64" spans="12:12" s="1" customFormat="1">
      <c r="L64" s="40"/>
    </row>
    <row r="65" spans="12:12" s="1" customFormat="1">
      <c r="L65" s="40"/>
    </row>
    <row r="66" spans="12:12" s="1" customFormat="1">
      <c r="L66" s="40"/>
    </row>
    <row r="67" spans="12:12" s="1" customFormat="1">
      <c r="L67" s="40"/>
    </row>
    <row r="68" spans="12:12" s="1" customFormat="1">
      <c r="L68" s="40"/>
    </row>
    <row r="69" spans="12:12" s="1" customFormat="1">
      <c r="L69" s="40"/>
    </row>
    <row r="70" spans="12:12" s="1" customFormat="1">
      <c r="L70" s="40"/>
    </row>
    <row r="71" spans="12:12" s="1" customFormat="1">
      <c r="L71" s="40"/>
    </row>
    <row r="72" spans="12:12" s="1" customFormat="1">
      <c r="L72" s="40"/>
    </row>
    <row r="73" spans="12:12" s="1" customFormat="1">
      <c r="L73" s="40"/>
    </row>
    <row r="74" spans="12:12" s="1" customFormat="1">
      <c r="L74" s="40"/>
    </row>
    <row r="75" spans="12:12" s="1" customFormat="1">
      <c r="L75" s="40"/>
    </row>
    <row r="76" spans="12:12" s="1" customFormat="1">
      <c r="L76" s="40"/>
    </row>
    <row r="77" spans="12:12" s="1" customFormat="1">
      <c r="L77" s="40"/>
    </row>
    <row r="78" spans="12:12" s="1" customFormat="1">
      <c r="L78" s="40"/>
    </row>
    <row r="79" spans="12:12" s="1" customFormat="1">
      <c r="L79" s="40"/>
    </row>
    <row r="80" spans="12:12" s="1" customFormat="1">
      <c r="L80" s="40"/>
    </row>
    <row r="81" spans="12:12" s="1" customFormat="1">
      <c r="L81" s="40"/>
    </row>
    <row r="82" spans="12:12" s="1" customFormat="1">
      <c r="L82" s="40"/>
    </row>
    <row r="83" spans="12:12" s="1" customFormat="1">
      <c r="L83" s="40"/>
    </row>
    <row r="84" spans="12:12" s="1" customFormat="1">
      <c r="L84" s="40"/>
    </row>
    <row r="85" spans="12:12" s="1" customFormat="1">
      <c r="L85" s="40"/>
    </row>
    <row r="86" spans="12:12" s="1" customFormat="1">
      <c r="L86" s="40"/>
    </row>
    <row r="87" spans="12:12" s="1" customFormat="1">
      <c r="L87" s="40"/>
    </row>
    <row r="88" spans="12:12" s="1" customFormat="1">
      <c r="L88" s="40"/>
    </row>
    <row r="89" spans="12:12" s="1" customFormat="1">
      <c r="L89" s="40"/>
    </row>
    <row r="90" spans="12:12" s="1" customFormat="1">
      <c r="L90" s="40"/>
    </row>
    <row r="91" spans="12:12" s="1" customFormat="1">
      <c r="L91" s="40"/>
    </row>
    <row r="92" spans="12:12" s="1" customFormat="1">
      <c r="L92" s="40"/>
    </row>
    <row r="93" spans="12:12" s="1" customFormat="1">
      <c r="L93" s="40"/>
    </row>
    <row r="94" spans="12:12" s="1" customFormat="1">
      <c r="L94" s="40"/>
    </row>
    <row r="95" spans="12:12" s="1" customFormat="1">
      <c r="L95" s="40"/>
    </row>
    <row r="96" spans="12:12" s="1" customFormat="1">
      <c r="L96" s="40"/>
    </row>
    <row r="97" spans="12:12" s="1" customFormat="1">
      <c r="L97" s="40"/>
    </row>
    <row r="98" spans="12:12" s="1" customFormat="1">
      <c r="L98" s="40"/>
    </row>
    <row r="99" spans="12:12" s="1" customFormat="1">
      <c r="L99" s="40"/>
    </row>
    <row r="100" spans="12:12" s="1" customFormat="1">
      <c r="L100" s="40"/>
    </row>
    <row r="101" spans="12:12" s="1" customFormat="1">
      <c r="L101" s="40"/>
    </row>
    <row r="102" spans="12:12" s="1" customFormat="1">
      <c r="L102" s="40"/>
    </row>
    <row r="103" spans="12:12" s="1" customFormat="1">
      <c r="L103" s="40"/>
    </row>
    <row r="104" spans="12:12" s="1" customFormat="1">
      <c r="L104" s="40"/>
    </row>
    <row r="105" spans="12:12" s="1" customFormat="1">
      <c r="L105" s="40"/>
    </row>
    <row r="106" spans="12:12" s="1" customFormat="1">
      <c r="L106" s="40"/>
    </row>
    <row r="107" spans="12:12" s="1" customFormat="1">
      <c r="L107" s="40"/>
    </row>
    <row r="108" spans="12:12" s="1" customFormat="1">
      <c r="L108" s="40"/>
    </row>
    <row r="109" spans="12:12" s="1" customFormat="1">
      <c r="L109" s="40"/>
    </row>
    <row r="110" spans="12:12" s="1" customFormat="1">
      <c r="L110" s="40"/>
    </row>
    <row r="111" spans="12:12" s="1" customFormat="1">
      <c r="L111" s="40"/>
    </row>
    <row r="112" spans="12:12" s="1" customFormat="1">
      <c r="L112" s="40"/>
    </row>
    <row r="113" spans="12:12" s="1" customFormat="1">
      <c r="L113" s="40"/>
    </row>
    <row r="114" spans="12:12" s="1" customFormat="1">
      <c r="L114" s="40"/>
    </row>
    <row r="115" spans="12:12" s="1" customFormat="1">
      <c r="L115" s="40"/>
    </row>
    <row r="116" spans="12:12" s="1" customFormat="1">
      <c r="L116" s="40"/>
    </row>
    <row r="117" spans="12:12" s="1" customFormat="1">
      <c r="L117" s="40"/>
    </row>
    <row r="118" spans="12:12" s="1" customFormat="1">
      <c r="L118" s="40"/>
    </row>
    <row r="119" spans="12:12" s="1" customFormat="1">
      <c r="L119" s="40"/>
    </row>
    <row r="120" spans="12:12" s="1" customFormat="1">
      <c r="L120" s="40"/>
    </row>
    <row r="121" spans="12:12" s="1" customFormat="1">
      <c r="L121" s="40"/>
    </row>
    <row r="122" spans="12:12" s="1" customFormat="1">
      <c r="L122" s="40"/>
    </row>
    <row r="123" spans="12:12" s="1" customFormat="1">
      <c r="L123" s="40"/>
    </row>
    <row r="124" spans="12:12" s="1" customFormat="1">
      <c r="L124" s="40"/>
    </row>
    <row r="125" spans="12:12" s="1" customFormat="1">
      <c r="L125" s="40"/>
    </row>
    <row r="126" spans="12:12" s="1" customFormat="1">
      <c r="L126" s="40"/>
    </row>
    <row r="127" spans="12:12" s="1" customFormat="1">
      <c r="L127" s="40"/>
    </row>
    <row r="128" spans="12:12" s="1" customFormat="1">
      <c r="L128" s="40"/>
    </row>
    <row r="129" spans="12:12" s="1" customFormat="1">
      <c r="L129" s="40"/>
    </row>
    <row r="130" spans="12:12" s="1" customFormat="1">
      <c r="L130" s="40"/>
    </row>
    <row r="131" spans="12:12" s="1" customFormat="1">
      <c r="L131" s="40"/>
    </row>
    <row r="132" spans="12:12" s="1" customFormat="1">
      <c r="L132" s="40"/>
    </row>
    <row r="133" spans="12:12" s="1" customFormat="1">
      <c r="L133" s="40"/>
    </row>
    <row r="134" spans="12:12" s="1" customFormat="1">
      <c r="L134" s="40"/>
    </row>
    <row r="135" spans="12:12" s="1" customFormat="1">
      <c r="L135" s="40"/>
    </row>
    <row r="136" spans="12:12" s="1" customFormat="1">
      <c r="L136" s="40"/>
    </row>
    <row r="137" spans="12:12" s="1" customFormat="1">
      <c r="L137" s="40"/>
    </row>
    <row r="138" spans="12:12" s="1" customFormat="1">
      <c r="L138" s="40"/>
    </row>
    <row r="139" spans="12:12" s="1" customFormat="1">
      <c r="L139" s="40"/>
    </row>
    <row r="140" spans="12:12" s="1" customFormat="1">
      <c r="L140" s="40"/>
    </row>
    <row r="141" spans="12:12" s="1" customFormat="1">
      <c r="L141" s="40"/>
    </row>
    <row r="142" spans="12:12" s="1" customFormat="1">
      <c r="L142" s="40"/>
    </row>
    <row r="143" spans="12:12" s="1" customFormat="1">
      <c r="L143" s="40"/>
    </row>
    <row r="144" spans="12:12" s="1" customFormat="1">
      <c r="L144" s="40"/>
    </row>
    <row r="145" spans="12:12" s="1" customFormat="1">
      <c r="L145" s="40"/>
    </row>
    <row r="146" spans="12:12" s="1" customFormat="1">
      <c r="L146" s="40"/>
    </row>
    <row r="147" spans="12:12" s="1" customFormat="1">
      <c r="L147" s="40"/>
    </row>
    <row r="148" spans="12:12" s="1" customFormat="1">
      <c r="L148" s="40"/>
    </row>
    <row r="149" spans="12:12" s="1" customFormat="1">
      <c r="L149" s="40"/>
    </row>
    <row r="150" spans="12:12" s="1" customFormat="1">
      <c r="L150" s="40"/>
    </row>
    <row r="151" spans="12:12" s="1" customFormat="1">
      <c r="L151" s="40"/>
    </row>
    <row r="152" spans="12:12" s="1" customFormat="1">
      <c r="L152" s="40"/>
    </row>
    <row r="153" spans="12:12" s="1" customFormat="1">
      <c r="L153" s="40"/>
    </row>
    <row r="154" spans="12:12" s="1" customFormat="1">
      <c r="L154" s="40"/>
    </row>
    <row r="155" spans="12:12" s="1" customFormat="1">
      <c r="L155" s="40"/>
    </row>
    <row r="156" spans="12:12" s="1" customFormat="1">
      <c r="L156" s="40"/>
    </row>
    <row r="157" spans="12:12" s="1" customFormat="1">
      <c r="L157" s="40"/>
    </row>
    <row r="158" spans="12:12" s="1" customFormat="1">
      <c r="L158" s="40"/>
    </row>
    <row r="159" spans="12:12" s="1" customFormat="1">
      <c r="L159" s="40"/>
    </row>
    <row r="160" spans="12:12" s="1" customFormat="1">
      <c r="L160" s="40"/>
    </row>
    <row r="161" spans="12:12" s="1" customFormat="1">
      <c r="L161" s="40"/>
    </row>
    <row r="162" spans="12:12" s="1" customFormat="1">
      <c r="L162" s="40"/>
    </row>
    <row r="163" spans="12:12" s="1" customFormat="1">
      <c r="L163" s="40"/>
    </row>
    <row r="164" spans="12:12" s="1" customFormat="1">
      <c r="L164" s="40"/>
    </row>
    <row r="165" spans="12:12" s="1" customFormat="1">
      <c r="L165" s="40"/>
    </row>
    <row r="166" spans="12:12" s="1" customFormat="1">
      <c r="L166" s="40"/>
    </row>
    <row r="167" spans="12:12" s="1" customFormat="1">
      <c r="L167" s="40"/>
    </row>
    <row r="168" spans="12:12" s="1" customFormat="1">
      <c r="L168" s="40"/>
    </row>
    <row r="169" spans="12:12" s="1" customFormat="1">
      <c r="L169" s="40"/>
    </row>
    <row r="170" spans="12:12" s="1" customFormat="1">
      <c r="L170" s="40"/>
    </row>
    <row r="171" spans="12:12" s="1" customFormat="1">
      <c r="L171" s="40"/>
    </row>
    <row r="172" spans="12:12" s="1" customFormat="1">
      <c r="L172" s="40"/>
    </row>
    <row r="173" spans="12:12" s="1" customFormat="1">
      <c r="L173" s="40"/>
    </row>
    <row r="174" spans="12:12" s="1" customFormat="1">
      <c r="L174" s="40"/>
    </row>
    <row r="175" spans="12:12" s="1" customFormat="1">
      <c r="L175" s="40"/>
    </row>
    <row r="176" spans="12:12" s="1" customFormat="1">
      <c r="L176" s="40"/>
    </row>
    <row r="177" spans="12:12" s="1" customFormat="1">
      <c r="L177" s="40"/>
    </row>
    <row r="178" spans="12:12" s="1" customFormat="1">
      <c r="L178" s="40"/>
    </row>
    <row r="179" spans="12:12" s="1" customFormat="1">
      <c r="L179" s="40"/>
    </row>
    <row r="180" spans="12:12" s="1" customFormat="1">
      <c r="L180" s="40"/>
    </row>
    <row r="181" spans="12:12" s="1" customFormat="1">
      <c r="L181" s="40"/>
    </row>
    <row r="182" spans="12:12" s="1" customFormat="1">
      <c r="L182" s="40"/>
    </row>
    <row r="183" spans="12:12" s="1" customFormat="1">
      <c r="L183" s="40"/>
    </row>
    <row r="184" spans="12:12" s="1" customFormat="1">
      <c r="L184" s="40"/>
    </row>
    <row r="185" spans="12:12" s="1" customFormat="1">
      <c r="L185" s="40"/>
    </row>
    <row r="186" spans="12:12" s="1" customFormat="1">
      <c r="L186" s="40"/>
    </row>
    <row r="187" spans="12:12" s="1" customFormat="1">
      <c r="L187" s="40"/>
    </row>
    <row r="188" spans="12:12" s="1" customFormat="1">
      <c r="L188" s="40"/>
    </row>
    <row r="189" spans="12:12" s="1" customFormat="1">
      <c r="L189" s="40"/>
    </row>
    <row r="190" spans="12:12" s="1" customFormat="1">
      <c r="L190" s="40"/>
    </row>
    <row r="191" spans="12:12" s="1" customFormat="1">
      <c r="L191" s="40"/>
    </row>
    <row r="192" spans="12:12" s="1" customFormat="1">
      <c r="L192" s="40"/>
    </row>
    <row r="193" spans="12:12" s="1" customFormat="1">
      <c r="L193" s="40"/>
    </row>
    <row r="194" spans="12:12" s="1" customFormat="1">
      <c r="L194" s="40"/>
    </row>
    <row r="195" spans="12:12" s="1" customFormat="1">
      <c r="L195" s="40"/>
    </row>
    <row r="196" spans="12:12" s="1" customFormat="1">
      <c r="L196" s="40"/>
    </row>
    <row r="197" spans="12:12" s="1" customFormat="1">
      <c r="L197" s="40"/>
    </row>
    <row r="198" spans="12:12" s="1" customFormat="1">
      <c r="L198" s="40"/>
    </row>
    <row r="199" spans="12:12" s="1" customFormat="1">
      <c r="L199" s="40"/>
    </row>
    <row r="200" spans="12:12" s="1" customFormat="1">
      <c r="L200" s="40"/>
    </row>
    <row r="201" spans="12:12" s="1" customFormat="1">
      <c r="L201" s="40"/>
    </row>
    <row r="202" spans="12:12" s="1" customFormat="1">
      <c r="L202" s="40"/>
    </row>
    <row r="203" spans="12:12" s="1" customFormat="1">
      <c r="L203" s="40"/>
    </row>
    <row r="204" spans="12:12" s="1" customFormat="1">
      <c r="L204" s="40"/>
    </row>
    <row r="205" spans="12:12" s="1" customFormat="1">
      <c r="L205" s="40"/>
    </row>
    <row r="206" spans="12:12" s="1" customFormat="1">
      <c r="L206" s="40"/>
    </row>
    <row r="207" spans="12:12" s="1" customFormat="1">
      <c r="L207" s="40"/>
    </row>
    <row r="208" spans="12:12" s="1" customFormat="1">
      <c r="L208" s="40"/>
    </row>
    <row r="209" spans="12:12" s="1" customFormat="1">
      <c r="L209" s="40"/>
    </row>
    <row r="210" spans="12:12" s="1" customFormat="1">
      <c r="L210" s="40"/>
    </row>
    <row r="211" spans="12:12" s="1" customFormat="1">
      <c r="L211" s="40"/>
    </row>
    <row r="212" spans="12:12" s="1" customFormat="1">
      <c r="L212" s="40"/>
    </row>
    <row r="213" spans="12:12" s="1" customFormat="1">
      <c r="L213" s="40"/>
    </row>
    <row r="214" spans="12:12" s="1" customFormat="1">
      <c r="L214" s="40"/>
    </row>
    <row r="215" spans="12:12" s="1" customFormat="1">
      <c r="L215" s="40"/>
    </row>
    <row r="216" spans="12:12" s="1" customFormat="1">
      <c r="L216" s="40"/>
    </row>
    <row r="217" spans="12:12" s="1" customFormat="1">
      <c r="L217" s="40"/>
    </row>
    <row r="218" spans="12:12" s="1" customFormat="1">
      <c r="L218" s="40"/>
    </row>
    <row r="219" spans="12:12" s="1" customFormat="1">
      <c r="L219" s="40"/>
    </row>
    <row r="220" spans="12:12" s="1" customFormat="1">
      <c r="L220" s="40"/>
    </row>
    <row r="221" spans="12:12" s="1" customFormat="1">
      <c r="L221" s="40"/>
    </row>
    <row r="222" spans="12:12" s="1" customFormat="1">
      <c r="L222" s="40"/>
    </row>
    <row r="223" spans="12:12" s="1" customFormat="1">
      <c r="L223" s="40"/>
    </row>
    <row r="224" spans="12:12" s="1" customFormat="1">
      <c r="L224" s="40"/>
    </row>
    <row r="225" spans="12:12" s="1" customFormat="1">
      <c r="L225" s="40"/>
    </row>
    <row r="226" spans="12:12" s="1" customFormat="1">
      <c r="L226" s="40"/>
    </row>
    <row r="227" spans="12:12" s="1" customFormat="1">
      <c r="L227" s="40"/>
    </row>
    <row r="228" spans="12:12" s="1" customFormat="1">
      <c r="L228" s="40"/>
    </row>
    <row r="229" spans="12:12" s="1" customFormat="1">
      <c r="L229" s="40"/>
    </row>
    <row r="230" spans="12:12" s="1" customFormat="1">
      <c r="L230" s="40"/>
    </row>
    <row r="231" spans="12:12" s="1" customFormat="1">
      <c r="L231" s="40"/>
    </row>
    <row r="232" spans="12:12" s="1" customFormat="1">
      <c r="L232" s="40"/>
    </row>
    <row r="233" spans="12:12" s="1" customFormat="1">
      <c r="L233" s="40"/>
    </row>
    <row r="234" spans="12:12" s="1" customFormat="1">
      <c r="L234" s="40"/>
    </row>
    <row r="235" spans="12:12" s="1" customFormat="1">
      <c r="L235" s="40"/>
    </row>
    <row r="236" spans="12:12" s="1" customFormat="1">
      <c r="L236" s="40"/>
    </row>
    <row r="237" spans="12:12" s="1" customFormat="1">
      <c r="L237" s="40"/>
    </row>
    <row r="238" spans="12:12" s="1" customFormat="1">
      <c r="L238" s="40"/>
    </row>
    <row r="239" spans="12:12" s="1" customFormat="1">
      <c r="L239" s="40"/>
    </row>
    <row r="240" spans="12:12" s="1" customFormat="1">
      <c r="L240" s="40"/>
    </row>
    <row r="241" spans="12:12" s="1" customFormat="1">
      <c r="L241" s="40"/>
    </row>
    <row r="242" spans="12:12" s="1" customFormat="1">
      <c r="L242" s="40"/>
    </row>
    <row r="243" spans="12:12" s="1" customFormat="1">
      <c r="L243" s="40"/>
    </row>
    <row r="244" spans="12:12" s="1" customFormat="1">
      <c r="L244" s="40"/>
    </row>
    <row r="245" spans="12:12" s="1" customFormat="1">
      <c r="L245" s="40"/>
    </row>
    <row r="246" spans="12:12" s="1" customFormat="1">
      <c r="L246" s="40"/>
    </row>
    <row r="247" spans="12:12" s="1" customFormat="1">
      <c r="L247" s="40"/>
    </row>
    <row r="248" spans="12:12" s="1" customFormat="1">
      <c r="L248" s="40"/>
    </row>
    <row r="249" spans="12:12" s="1" customFormat="1">
      <c r="L249" s="40"/>
    </row>
    <row r="250" spans="12:12" s="1" customFormat="1">
      <c r="L250" s="40"/>
    </row>
    <row r="251" spans="12:12" s="1" customFormat="1">
      <c r="L251" s="40"/>
    </row>
    <row r="252" spans="12:12" s="1" customFormat="1">
      <c r="L252" s="40"/>
    </row>
    <row r="253" spans="12:12" s="1" customFormat="1">
      <c r="L253" s="40"/>
    </row>
    <row r="254" spans="12:12" s="1" customFormat="1">
      <c r="L254" s="40"/>
    </row>
    <row r="255" spans="12:12" s="1" customFormat="1">
      <c r="L255" s="40"/>
    </row>
    <row r="256" spans="12:12" s="1" customFormat="1">
      <c r="L256" s="40"/>
    </row>
    <row r="257" spans="12:12" s="1" customFormat="1">
      <c r="L257" s="40"/>
    </row>
    <row r="258" spans="12:12" s="1" customFormat="1">
      <c r="L258" s="40"/>
    </row>
    <row r="259" spans="12:12" s="1" customFormat="1">
      <c r="L259" s="40"/>
    </row>
    <row r="260" spans="12:12" s="1" customFormat="1">
      <c r="L260" s="40"/>
    </row>
    <row r="261" spans="12:12" s="1" customFormat="1">
      <c r="L261" s="40"/>
    </row>
    <row r="262" spans="12:12" s="1" customFormat="1">
      <c r="L262" s="40"/>
    </row>
    <row r="263" spans="12:12" s="1" customFormat="1">
      <c r="L263" s="40"/>
    </row>
    <row r="264" spans="12:12" s="1" customFormat="1">
      <c r="L264" s="40"/>
    </row>
    <row r="265" spans="12:12" s="1" customFormat="1">
      <c r="L265" s="40"/>
    </row>
    <row r="266" spans="12:12" s="1" customFormat="1">
      <c r="L266" s="40"/>
    </row>
    <row r="267" spans="12:12" s="1" customFormat="1">
      <c r="L267" s="40"/>
    </row>
    <row r="268" spans="12:12" s="1" customFormat="1">
      <c r="L268" s="40"/>
    </row>
    <row r="269" spans="12:12" s="1" customFormat="1">
      <c r="L269" s="40"/>
    </row>
    <row r="270" spans="12:12" s="1" customFormat="1">
      <c r="L270" s="40"/>
    </row>
    <row r="271" spans="12:12" s="1" customFormat="1">
      <c r="L271" s="40"/>
    </row>
    <row r="272" spans="12:12" s="1" customFormat="1">
      <c r="L272" s="40"/>
    </row>
    <row r="273" spans="12:12" s="1" customFormat="1">
      <c r="L273" s="40"/>
    </row>
    <row r="274" spans="12:12" s="1" customFormat="1">
      <c r="L274" s="40"/>
    </row>
    <row r="275" spans="12:12" s="1" customFormat="1">
      <c r="L275" s="40"/>
    </row>
    <row r="276" spans="12:12" s="1" customFormat="1">
      <c r="L276" s="40"/>
    </row>
    <row r="277" spans="12:12" s="1" customFormat="1">
      <c r="L277" s="40"/>
    </row>
    <row r="278" spans="12:12" s="1" customFormat="1">
      <c r="L278" s="40"/>
    </row>
    <row r="279" spans="12:12" s="1" customFormat="1">
      <c r="L279" s="40"/>
    </row>
    <row r="280" spans="12:12" s="1" customFormat="1">
      <c r="L280" s="40"/>
    </row>
    <row r="281" spans="12:12" s="1" customFormat="1">
      <c r="L281" s="40"/>
    </row>
    <row r="282" spans="12:12" s="1" customFormat="1">
      <c r="L282" s="40"/>
    </row>
    <row r="283" spans="12:12" s="1" customFormat="1">
      <c r="L283" s="40"/>
    </row>
    <row r="284" spans="12:12" s="1" customFormat="1">
      <c r="L284" s="40"/>
    </row>
    <row r="285" spans="12:12" s="1" customFormat="1">
      <c r="L285" s="40"/>
    </row>
    <row r="286" spans="12:12" s="1" customFormat="1">
      <c r="L286" s="40"/>
    </row>
    <row r="287" spans="12:12" s="1" customFormat="1">
      <c r="L287" s="40"/>
    </row>
    <row r="288" spans="12:12" s="1" customFormat="1">
      <c r="L288" s="40"/>
    </row>
    <row r="289" spans="12:12" s="1" customFormat="1">
      <c r="L289" s="40"/>
    </row>
    <row r="290" spans="12:12" s="1" customFormat="1">
      <c r="L290" s="40"/>
    </row>
    <row r="291" spans="12:12" s="1" customFormat="1">
      <c r="L291" s="40"/>
    </row>
    <row r="292" spans="12:12" s="1" customFormat="1">
      <c r="L292" s="40"/>
    </row>
    <row r="293" spans="12:12" s="1" customFormat="1">
      <c r="L293" s="40"/>
    </row>
    <row r="294" spans="12:12" s="1" customFormat="1">
      <c r="L294" s="40"/>
    </row>
    <row r="295" spans="12:12" s="1" customFormat="1">
      <c r="L295" s="40"/>
    </row>
    <row r="296" spans="12:12" s="1" customFormat="1">
      <c r="L296" s="40"/>
    </row>
    <row r="297" spans="12:12" s="1" customFormat="1">
      <c r="L297" s="40"/>
    </row>
    <row r="298" spans="12:12" s="1" customFormat="1">
      <c r="L298" s="40"/>
    </row>
    <row r="299" spans="12:12" s="1" customFormat="1">
      <c r="L299" s="40"/>
    </row>
    <row r="300" spans="12:12" s="1" customFormat="1">
      <c r="L300" s="40"/>
    </row>
    <row r="301" spans="12:12" s="1" customFormat="1">
      <c r="L301" s="40"/>
    </row>
    <row r="302" spans="12:12" s="1" customFormat="1">
      <c r="L302" s="40"/>
    </row>
    <row r="303" spans="12:12" s="1" customFormat="1">
      <c r="L303" s="40"/>
    </row>
    <row r="304" spans="12:12" s="1" customFormat="1">
      <c r="L304" s="40"/>
    </row>
    <row r="305" spans="12:12" s="1" customFormat="1">
      <c r="L305" s="40"/>
    </row>
    <row r="306" spans="12:12" s="1" customFormat="1">
      <c r="L306" s="40"/>
    </row>
    <row r="307" spans="12:12" s="1" customFormat="1">
      <c r="L307" s="40"/>
    </row>
    <row r="308" spans="12:12" s="1" customFormat="1">
      <c r="L308" s="40"/>
    </row>
    <row r="309" spans="12:12" s="1" customFormat="1">
      <c r="L309" s="40"/>
    </row>
    <row r="310" spans="12:12" s="1" customFormat="1">
      <c r="L310" s="40"/>
    </row>
    <row r="311" spans="12:12" s="1" customFormat="1">
      <c r="L311" s="40"/>
    </row>
    <row r="312" spans="12:12" s="1" customFormat="1">
      <c r="L312" s="40"/>
    </row>
    <row r="313" spans="12:12" s="1" customFormat="1">
      <c r="L313" s="40"/>
    </row>
    <row r="314" spans="12:12" s="1" customFormat="1">
      <c r="L314" s="40"/>
    </row>
    <row r="315" spans="12:12" s="1" customFormat="1">
      <c r="L315" s="40"/>
    </row>
    <row r="316" spans="12:12" s="1" customFormat="1">
      <c r="L316" s="40"/>
    </row>
    <row r="317" spans="12:12" s="1" customFormat="1">
      <c r="L317" s="40"/>
    </row>
    <row r="318" spans="12:12" s="1" customFormat="1">
      <c r="L318" s="40"/>
    </row>
    <row r="319" spans="12:12" s="1" customFormat="1">
      <c r="L319" s="40"/>
    </row>
    <row r="320" spans="12:12" s="1" customFormat="1">
      <c r="L320" s="40"/>
    </row>
    <row r="321" spans="12:12" s="1" customFormat="1">
      <c r="L321" s="40"/>
    </row>
    <row r="322" spans="12:12" s="1" customFormat="1">
      <c r="L322" s="40"/>
    </row>
    <row r="323" spans="12:12" s="1" customFormat="1">
      <c r="L323" s="40"/>
    </row>
    <row r="324" spans="12:12" s="1" customFormat="1">
      <c r="L324" s="40"/>
    </row>
    <row r="325" spans="12:12" s="1" customFormat="1">
      <c r="L325" s="40"/>
    </row>
    <row r="326" spans="12:12" s="1" customFormat="1">
      <c r="L326" s="40"/>
    </row>
    <row r="327" spans="12:12" s="1" customFormat="1">
      <c r="L327" s="40"/>
    </row>
    <row r="328" spans="12:12" s="1" customFormat="1">
      <c r="L328" s="40"/>
    </row>
    <row r="329" spans="12:12" s="1" customFormat="1">
      <c r="L329" s="40"/>
    </row>
    <row r="330" spans="12:12" s="1" customFormat="1">
      <c r="L330" s="40"/>
    </row>
    <row r="331" spans="12:12" s="1" customFormat="1">
      <c r="L331" s="40"/>
    </row>
    <row r="332" spans="12:12" s="1" customFormat="1">
      <c r="L332" s="40"/>
    </row>
    <row r="333" spans="12:12" s="1" customFormat="1">
      <c r="L333" s="40"/>
    </row>
    <row r="334" spans="12:12" s="1" customFormat="1">
      <c r="L334" s="40"/>
    </row>
    <row r="335" spans="12:12" s="1" customFormat="1">
      <c r="L335" s="40"/>
    </row>
    <row r="336" spans="12:12" s="1" customFormat="1">
      <c r="L336" s="40"/>
    </row>
    <row r="337" spans="12:12" s="1" customFormat="1">
      <c r="L337" s="40"/>
    </row>
    <row r="338" spans="12:12" s="1" customFormat="1">
      <c r="L338" s="40"/>
    </row>
    <row r="339" spans="12:12" s="1" customFormat="1">
      <c r="L339" s="40"/>
    </row>
    <row r="340" spans="12:12" s="1" customFormat="1">
      <c r="L340" s="40"/>
    </row>
    <row r="341" spans="12:12" s="1" customFormat="1">
      <c r="L341" s="40"/>
    </row>
    <row r="342" spans="12:12" s="1" customFormat="1">
      <c r="L342" s="40"/>
    </row>
    <row r="343" spans="12:12" s="1" customFormat="1">
      <c r="L343" s="40"/>
    </row>
    <row r="344" spans="12:12" s="1" customFormat="1">
      <c r="L344" s="40"/>
    </row>
    <row r="345" spans="12:12" s="1" customFormat="1">
      <c r="L345" s="40"/>
    </row>
    <row r="346" spans="12:12" s="1" customFormat="1">
      <c r="L346" s="40"/>
    </row>
    <row r="347" spans="12:12" s="1" customFormat="1">
      <c r="L347" s="40"/>
    </row>
    <row r="348" spans="12:12" s="1" customFormat="1">
      <c r="L348" s="40"/>
    </row>
    <row r="349" spans="12:12" s="1" customFormat="1">
      <c r="L349" s="40"/>
    </row>
    <row r="350" spans="12:12" s="1" customFormat="1">
      <c r="L350" s="40"/>
    </row>
    <row r="351" spans="12:12" s="1" customFormat="1">
      <c r="L351" s="40"/>
    </row>
    <row r="352" spans="12:12" s="1" customFormat="1">
      <c r="L352" s="40"/>
    </row>
    <row r="353" spans="12:12" s="1" customFormat="1">
      <c r="L353" s="40"/>
    </row>
    <row r="354" spans="12:12" s="1" customFormat="1">
      <c r="L354" s="40"/>
    </row>
    <row r="355" spans="12:12" s="1" customFormat="1">
      <c r="L355" s="40"/>
    </row>
    <row r="356" spans="12:12" s="1" customFormat="1">
      <c r="L356" s="40"/>
    </row>
    <row r="357" spans="12:12" s="1" customFormat="1">
      <c r="L357" s="40"/>
    </row>
    <row r="358" spans="12:12" s="1" customFormat="1">
      <c r="L358" s="40"/>
    </row>
    <row r="359" spans="12:12" s="1" customFormat="1">
      <c r="L359" s="40"/>
    </row>
    <row r="360" spans="12:12" s="1" customFormat="1">
      <c r="L360" s="40"/>
    </row>
    <row r="361" spans="12:12" s="1" customFormat="1">
      <c r="L361" s="40"/>
    </row>
    <row r="362" spans="12:12" s="1" customFormat="1">
      <c r="L362" s="40"/>
    </row>
    <row r="363" spans="12:12" s="1" customFormat="1">
      <c r="L363" s="40"/>
    </row>
    <row r="364" spans="12:12" s="1" customFormat="1">
      <c r="L364" s="40"/>
    </row>
    <row r="365" spans="12:12" s="1" customFormat="1">
      <c r="L365" s="40"/>
    </row>
    <row r="366" spans="12:12" s="1" customFormat="1">
      <c r="L366" s="40"/>
    </row>
    <row r="367" spans="12:12" s="1" customFormat="1">
      <c r="L367" s="40"/>
    </row>
    <row r="368" spans="12:12" s="1" customFormat="1">
      <c r="L368" s="40"/>
    </row>
    <row r="369" spans="12:12" s="1" customFormat="1">
      <c r="L369" s="40"/>
    </row>
    <row r="370" spans="12:12" s="1" customFormat="1">
      <c r="L370" s="40"/>
    </row>
    <row r="371" spans="12:12" s="1" customFormat="1">
      <c r="L371" s="40"/>
    </row>
    <row r="372" spans="12:12" s="1" customFormat="1">
      <c r="L372" s="40"/>
    </row>
    <row r="373" spans="12:12" s="1" customFormat="1">
      <c r="L373" s="40"/>
    </row>
    <row r="374" spans="12:12" s="1" customFormat="1">
      <c r="L374" s="40"/>
    </row>
    <row r="375" spans="12:12" s="1" customFormat="1">
      <c r="L375" s="40"/>
    </row>
    <row r="376" spans="12:12" s="1" customFormat="1">
      <c r="L376" s="40"/>
    </row>
    <row r="377" spans="12:12" s="1" customFormat="1">
      <c r="L377" s="40"/>
    </row>
    <row r="378" spans="12:12" s="1" customFormat="1">
      <c r="L378" s="40"/>
    </row>
    <row r="379" spans="12:12" s="1" customFormat="1">
      <c r="L379" s="40"/>
    </row>
    <row r="380" spans="12:12" s="1" customFormat="1">
      <c r="L380" s="40"/>
    </row>
    <row r="381" spans="12:12" s="1" customFormat="1">
      <c r="L381" s="40"/>
    </row>
    <row r="382" spans="12:12" s="1" customFormat="1">
      <c r="L382" s="40"/>
    </row>
    <row r="383" spans="12:12" s="1" customFormat="1">
      <c r="L383" s="40"/>
    </row>
    <row r="384" spans="12:12" s="1" customFormat="1">
      <c r="L384" s="40"/>
    </row>
    <row r="385" spans="12:12" s="1" customFormat="1">
      <c r="L385" s="40"/>
    </row>
    <row r="386" spans="12:12" s="1" customFormat="1">
      <c r="L386" s="40"/>
    </row>
    <row r="387" spans="12:12" s="1" customFormat="1">
      <c r="L387" s="40"/>
    </row>
    <row r="388" spans="12:12" s="1" customFormat="1">
      <c r="L388" s="40"/>
    </row>
    <row r="389" spans="12:12" s="1" customFormat="1">
      <c r="L389" s="40"/>
    </row>
    <row r="390" spans="12:12" s="1" customFormat="1">
      <c r="L390" s="40"/>
    </row>
    <row r="391" spans="12:12" s="1" customFormat="1">
      <c r="L391" s="40"/>
    </row>
    <row r="392" spans="12:12" s="1" customFormat="1">
      <c r="L392" s="40"/>
    </row>
    <row r="393" spans="12:12" s="1" customFormat="1">
      <c r="L393" s="40"/>
    </row>
    <row r="394" spans="12:12" s="1" customFormat="1">
      <c r="L394" s="40"/>
    </row>
    <row r="395" spans="12:12" s="1" customFormat="1">
      <c r="L395" s="40"/>
    </row>
    <row r="396" spans="12:12" s="1" customFormat="1">
      <c r="L396" s="40"/>
    </row>
    <row r="397" spans="12:12" s="1" customFormat="1">
      <c r="L397" s="40"/>
    </row>
    <row r="398" spans="12:12" s="1" customFormat="1">
      <c r="L398" s="40"/>
    </row>
    <row r="399" spans="12:12" s="1" customFormat="1">
      <c r="L399" s="40"/>
    </row>
    <row r="400" spans="12:12" s="1" customFormat="1">
      <c r="L400" s="40"/>
    </row>
    <row r="401" spans="12:12" s="1" customFormat="1">
      <c r="L401" s="40"/>
    </row>
    <row r="402" spans="12:12" s="1" customFormat="1">
      <c r="L402" s="40"/>
    </row>
    <row r="403" spans="12:12" s="1" customFormat="1">
      <c r="L403" s="40"/>
    </row>
    <row r="404" spans="12:12" s="1" customFormat="1">
      <c r="L404" s="40"/>
    </row>
    <row r="405" spans="12:12" s="1" customFormat="1">
      <c r="L405" s="40"/>
    </row>
    <row r="406" spans="12:12" s="1" customFormat="1">
      <c r="L406" s="40"/>
    </row>
    <row r="407" spans="12:12" s="1" customFormat="1">
      <c r="L407" s="40"/>
    </row>
    <row r="408" spans="12:12" s="1" customFormat="1">
      <c r="L408" s="40"/>
    </row>
    <row r="409" spans="12:12" s="1" customFormat="1">
      <c r="L409" s="40"/>
    </row>
    <row r="410" spans="12:12" s="1" customFormat="1">
      <c r="L410" s="40"/>
    </row>
    <row r="411" spans="12:12" s="1" customFormat="1">
      <c r="L411" s="40"/>
    </row>
    <row r="412" spans="12:12" s="1" customFormat="1">
      <c r="L412" s="40"/>
    </row>
    <row r="413" spans="12:12" s="1" customFormat="1">
      <c r="L413" s="40"/>
    </row>
    <row r="414" spans="12:12" s="1" customFormat="1">
      <c r="L414" s="40"/>
    </row>
    <row r="415" spans="12:12" s="1" customFormat="1">
      <c r="L415" s="40"/>
    </row>
    <row r="416" spans="12:12" s="1" customFormat="1">
      <c r="L416" s="40"/>
    </row>
    <row r="417" spans="12:12" s="1" customFormat="1">
      <c r="L417" s="40"/>
    </row>
    <row r="418" spans="12:12" s="1" customFormat="1">
      <c r="L418" s="40"/>
    </row>
    <row r="419" spans="12:12" s="1" customFormat="1">
      <c r="L419" s="40"/>
    </row>
    <row r="420" spans="12:12" s="1" customFormat="1">
      <c r="L420" s="40"/>
    </row>
    <row r="421" spans="12:12" s="1" customFormat="1">
      <c r="L421" s="40"/>
    </row>
    <row r="422" spans="12:12" s="1" customFormat="1">
      <c r="L422" s="40"/>
    </row>
    <row r="423" spans="12:12" s="1" customFormat="1">
      <c r="L423" s="40"/>
    </row>
    <row r="424" spans="12:12" s="1" customFormat="1">
      <c r="L424" s="40"/>
    </row>
    <row r="425" spans="12:12" s="1" customFormat="1">
      <c r="L425" s="40"/>
    </row>
    <row r="426" spans="12:12" s="1" customFormat="1">
      <c r="L426" s="40"/>
    </row>
    <row r="427" spans="12:12" s="1" customFormat="1">
      <c r="L427" s="40"/>
    </row>
    <row r="428" spans="12:12" s="1" customFormat="1">
      <c r="L428" s="40"/>
    </row>
    <row r="429" spans="12:12" s="1" customFormat="1">
      <c r="L429" s="40"/>
    </row>
    <row r="430" spans="12:12" s="1" customFormat="1">
      <c r="L430" s="40"/>
    </row>
    <row r="431" spans="12:12" s="1" customFormat="1">
      <c r="L431" s="40"/>
    </row>
    <row r="432" spans="12:12" s="1" customFormat="1">
      <c r="L432" s="40"/>
    </row>
    <row r="433" spans="12:12" s="1" customFormat="1">
      <c r="L433" s="40"/>
    </row>
    <row r="434" spans="12:12" s="1" customFormat="1">
      <c r="L434" s="40"/>
    </row>
    <row r="435" spans="12:12" s="1" customFormat="1">
      <c r="L435" s="40"/>
    </row>
    <row r="436" spans="12:12" s="1" customFormat="1">
      <c r="L436" s="40"/>
    </row>
    <row r="437" spans="12:12" s="1" customFormat="1">
      <c r="L437" s="40"/>
    </row>
    <row r="438" spans="12:12" s="1" customFormat="1">
      <c r="L438" s="40"/>
    </row>
    <row r="439" spans="12:12" s="1" customFormat="1">
      <c r="L439" s="40"/>
    </row>
    <row r="440" spans="12:12" s="1" customFormat="1">
      <c r="L440" s="40"/>
    </row>
    <row r="441" spans="12:12" s="1" customFormat="1">
      <c r="L441" s="40"/>
    </row>
    <row r="442" spans="12:12" s="1" customFormat="1">
      <c r="L442" s="40"/>
    </row>
    <row r="443" spans="12:12" s="1" customFormat="1">
      <c r="L443" s="40"/>
    </row>
    <row r="444" spans="12:12" s="1" customFormat="1">
      <c r="L444" s="40"/>
    </row>
    <row r="445" spans="12:12" s="1" customFormat="1">
      <c r="L445" s="40"/>
    </row>
    <row r="446" spans="12:12" s="1" customFormat="1">
      <c r="L446" s="40"/>
    </row>
    <row r="447" spans="12:12" s="1" customFormat="1">
      <c r="L447" s="40"/>
    </row>
    <row r="448" spans="12:12" s="1" customFormat="1">
      <c r="L448" s="40"/>
    </row>
    <row r="449" spans="12:12" s="1" customFormat="1">
      <c r="L449" s="40"/>
    </row>
    <row r="450" spans="12:12" s="1" customFormat="1">
      <c r="L450" s="40"/>
    </row>
    <row r="451" spans="12:12" s="1" customFormat="1">
      <c r="L451" s="40"/>
    </row>
    <row r="452" spans="12:12" s="1" customFormat="1">
      <c r="L452" s="40"/>
    </row>
    <row r="453" spans="12:12" s="1" customFormat="1">
      <c r="L453" s="40"/>
    </row>
    <row r="454" spans="12:12" s="1" customFormat="1">
      <c r="L454" s="40"/>
    </row>
    <row r="455" spans="12:12" s="1" customFormat="1">
      <c r="L455" s="40"/>
    </row>
    <row r="456" spans="12:12" s="1" customFormat="1">
      <c r="L456" s="40"/>
    </row>
    <row r="457" spans="12:12" s="1" customFormat="1">
      <c r="L457" s="40"/>
    </row>
    <row r="458" spans="12:12" s="1" customFormat="1">
      <c r="L458" s="40"/>
    </row>
    <row r="459" spans="12:12" s="1" customFormat="1">
      <c r="L459" s="40"/>
    </row>
    <row r="460" spans="12:12" s="1" customFormat="1">
      <c r="L460" s="40"/>
    </row>
    <row r="461" spans="12:12" s="1" customFormat="1">
      <c r="L461" s="40"/>
    </row>
    <row r="462" spans="12:12" s="1" customFormat="1">
      <c r="L462" s="40"/>
    </row>
    <row r="463" spans="12:12" s="1" customFormat="1">
      <c r="L463" s="40"/>
    </row>
    <row r="464" spans="12:12" s="1" customFormat="1">
      <c r="L464" s="40"/>
    </row>
    <row r="465" spans="12:12" s="1" customFormat="1">
      <c r="L465" s="40"/>
    </row>
    <row r="466" spans="12:12" s="1" customFormat="1">
      <c r="L466" s="40"/>
    </row>
    <row r="467" spans="12:12" s="1" customFormat="1">
      <c r="L467" s="40"/>
    </row>
    <row r="468" spans="12:12" s="1" customFormat="1">
      <c r="L468" s="40"/>
    </row>
    <row r="469" spans="12:12" s="1" customFormat="1">
      <c r="L469" s="40"/>
    </row>
    <row r="470" spans="12:12" s="1" customFormat="1">
      <c r="L470" s="40"/>
    </row>
    <row r="471" spans="12:12" s="1" customFormat="1">
      <c r="L471" s="40"/>
    </row>
    <row r="472" spans="12:12" s="1" customFormat="1">
      <c r="L472" s="40"/>
    </row>
    <row r="473" spans="12:12" s="1" customFormat="1">
      <c r="L473" s="40"/>
    </row>
    <row r="474" spans="12:12" s="1" customFormat="1">
      <c r="L474" s="40"/>
    </row>
    <row r="475" spans="12:12" s="1" customFormat="1">
      <c r="L475" s="40"/>
    </row>
    <row r="476" spans="12:12" s="1" customFormat="1">
      <c r="L476" s="40"/>
    </row>
    <row r="477" spans="12:12" s="1" customFormat="1">
      <c r="L477" s="40"/>
    </row>
    <row r="478" spans="12:12" s="1" customFormat="1">
      <c r="L478" s="40"/>
    </row>
    <row r="479" spans="12:12" s="1" customFormat="1">
      <c r="L479" s="40"/>
    </row>
    <row r="480" spans="12:12" s="1" customFormat="1">
      <c r="L480" s="40"/>
    </row>
    <row r="481" spans="12:12" s="1" customFormat="1">
      <c r="L481" s="40"/>
    </row>
    <row r="482" spans="12:12" s="1" customFormat="1">
      <c r="L482" s="40"/>
    </row>
    <row r="483" spans="12:12" s="1" customFormat="1">
      <c r="L483" s="40"/>
    </row>
    <row r="484" spans="12:12" s="1" customFormat="1">
      <c r="L484" s="40"/>
    </row>
    <row r="485" spans="12:12" s="1" customFormat="1">
      <c r="L485" s="40"/>
    </row>
    <row r="486" spans="12:12" s="1" customFormat="1">
      <c r="L486" s="40"/>
    </row>
    <row r="487" spans="12:12" s="1" customFormat="1">
      <c r="L487" s="40"/>
    </row>
    <row r="488" spans="12:12" s="1" customFormat="1">
      <c r="L488" s="40"/>
    </row>
    <row r="489" spans="12:12" s="1" customFormat="1">
      <c r="L489" s="40"/>
    </row>
    <row r="490" spans="12:12" s="1" customFormat="1">
      <c r="L490" s="40"/>
    </row>
    <row r="491" spans="12:12" s="1" customFormat="1">
      <c r="L491" s="40"/>
    </row>
    <row r="492" spans="12:12" s="1" customFormat="1">
      <c r="L492" s="40"/>
    </row>
    <row r="493" spans="12:12" s="1" customFormat="1">
      <c r="L493" s="40"/>
    </row>
    <row r="494" spans="12:12" s="1" customFormat="1">
      <c r="L494" s="40"/>
    </row>
    <row r="495" spans="12:12" s="1" customFormat="1">
      <c r="L495" s="40"/>
    </row>
    <row r="496" spans="12:12" s="1" customFormat="1">
      <c r="L496" s="40"/>
    </row>
    <row r="497" spans="12:12" s="1" customFormat="1">
      <c r="L497" s="40"/>
    </row>
    <row r="498" spans="12:12" s="1" customFormat="1">
      <c r="L498" s="40"/>
    </row>
    <row r="499" spans="12:12" s="1" customFormat="1">
      <c r="L499" s="40"/>
    </row>
    <row r="500" spans="12:12" s="1" customFormat="1">
      <c r="L500" s="40"/>
    </row>
    <row r="501" spans="12:12" s="1" customFormat="1">
      <c r="L501" s="40"/>
    </row>
    <row r="502" spans="12:12" s="1" customFormat="1">
      <c r="L502" s="40"/>
    </row>
    <row r="503" spans="12:12" s="1" customFormat="1">
      <c r="L503" s="40"/>
    </row>
    <row r="504" spans="12:12" s="1" customFormat="1">
      <c r="L504" s="40"/>
    </row>
    <row r="505" spans="12:12" s="1" customFormat="1">
      <c r="L505" s="40"/>
    </row>
    <row r="506" spans="12:12" s="1" customFormat="1">
      <c r="L506" s="40"/>
    </row>
    <row r="507" spans="12:12" s="1" customFormat="1">
      <c r="L507" s="40"/>
    </row>
    <row r="508" spans="12:12" s="1" customFormat="1">
      <c r="L508" s="40"/>
    </row>
    <row r="509" spans="12:12" s="1" customFormat="1">
      <c r="L509" s="40"/>
    </row>
    <row r="510" spans="12:12" s="1" customFormat="1">
      <c r="L510" s="40"/>
    </row>
    <row r="511" spans="12:12" s="1" customFormat="1">
      <c r="L511" s="40"/>
    </row>
    <row r="512" spans="12:12" s="1" customFormat="1">
      <c r="L512" s="40"/>
    </row>
    <row r="513" spans="12:12" s="1" customFormat="1">
      <c r="L513" s="40"/>
    </row>
    <row r="514" spans="12:12" s="1" customFormat="1">
      <c r="L514" s="40"/>
    </row>
    <row r="515" spans="12:12" s="1" customFormat="1">
      <c r="L515" s="40"/>
    </row>
    <row r="516" spans="12:12" s="1" customFormat="1">
      <c r="L516" s="40"/>
    </row>
    <row r="517" spans="12:12" s="1" customFormat="1">
      <c r="L517" s="40"/>
    </row>
    <row r="518" spans="12:12" s="1" customFormat="1">
      <c r="L518" s="40"/>
    </row>
    <row r="519" spans="12:12" s="1" customFormat="1">
      <c r="L519" s="40"/>
    </row>
    <row r="520" spans="12:12" s="1" customFormat="1">
      <c r="L520" s="40"/>
    </row>
    <row r="521" spans="12:12" s="1" customFormat="1">
      <c r="L521" s="40"/>
    </row>
    <row r="522" spans="12:12" s="1" customFormat="1">
      <c r="L522" s="40"/>
    </row>
    <row r="523" spans="12:12" s="1" customFormat="1">
      <c r="L523" s="40"/>
    </row>
    <row r="524" spans="12:12" s="1" customFormat="1">
      <c r="L524" s="40"/>
    </row>
    <row r="525" spans="12:12" s="1" customFormat="1">
      <c r="L525" s="40"/>
    </row>
    <row r="526" spans="12:12" s="1" customFormat="1">
      <c r="L526" s="40"/>
    </row>
    <row r="527" spans="12:12" s="1" customFormat="1">
      <c r="L527" s="40"/>
    </row>
    <row r="528" spans="12:12" s="1" customFormat="1">
      <c r="L528" s="40"/>
    </row>
    <row r="529" spans="12:12" s="1" customFormat="1">
      <c r="L529" s="40"/>
    </row>
    <row r="530" spans="12:12" s="1" customFormat="1">
      <c r="L530" s="40"/>
    </row>
    <row r="531" spans="12:12" s="1" customFormat="1">
      <c r="L531" s="40"/>
    </row>
    <row r="532" spans="12:12" s="1" customFormat="1">
      <c r="L532" s="40"/>
    </row>
    <row r="533" spans="12:12" s="1" customFormat="1">
      <c r="L533" s="40"/>
    </row>
    <row r="534" spans="12:12" s="1" customFormat="1">
      <c r="L534" s="40"/>
    </row>
    <row r="535" spans="12:12" s="1" customFormat="1">
      <c r="L535" s="40"/>
    </row>
    <row r="536" spans="12:12" s="1" customFormat="1">
      <c r="L536" s="40"/>
    </row>
    <row r="537" spans="12:12" s="1" customFormat="1">
      <c r="L537" s="40"/>
    </row>
    <row r="538" spans="12:12" s="1" customFormat="1">
      <c r="L538" s="40"/>
    </row>
    <row r="539" spans="12:12" s="1" customFormat="1">
      <c r="L539" s="40"/>
    </row>
    <row r="540" spans="12:12" s="1" customFormat="1">
      <c r="L540" s="40"/>
    </row>
    <row r="541" spans="12:12" s="1" customFormat="1">
      <c r="L541" s="40"/>
    </row>
    <row r="542" spans="12:12" s="1" customFormat="1">
      <c r="L542" s="40"/>
    </row>
    <row r="543" spans="12:12" s="1" customFormat="1">
      <c r="L543" s="40"/>
    </row>
    <row r="544" spans="12:12" s="1" customFormat="1">
      <c r="L544" s="40"/>
    </row>
    <row r="545" spans="12:12" s="1" customFormat="1">
      <c r="L545" s="40"/>
    </row>
    <row r="546" spans="12:12" s="1" customFormat="1">
      <c r="L546" s="40"/>
    </row>
    <row r="547" spans="12:12" s="1" customFormat="1">
      <c r="L547" s="40"/>
    </row>
    <row r="548" spans="12:12" s="1" customFormat="1">
      <c r="L548" s="40"/>
    </row>
    <row r="549" spans="12:12" s="1" customFormat="1">
      <c r="L549" s="40"/>
    </row>
    <row r="550" spans="12:12" s="1" customFormat="1">
      <c r="L550" s="40"/>
    </row>
    <row r="551" spans="12:12" s="1" customFormat="1">
      <c r="L551" s="40"/>
    </row>
    <row r="552" spans="12:12" s="1" customFormat="1">
      <c r="L552" s="40"/>
    </row>
    <row r="553" spans="12:12" s="1" customFormat="1">
      <c r="L553" s="40"/>
    </row>
    <row r="554" spans="12:12" s="1" customFormat="1">
      <c r="L554" s="40"/>
    </row>
    <row r="555" spans="12:12" s="1" customFormat="1">
      <c r="L555" s="40"/>
    </row>
    <row r="556" spans="12:12" s="1" customFormat="1">
      <c r="L556" s="40"/>
    </row>
    <row r="557" spans="12:12" s="1" customFormat="1">
      <c r="L557" s="40"/>
    </row>
    <row r="558" spans="12:12" s="1" customFormat="1">
      <c r="L558" s="40"/>
    </row>
    <row r="559" spans="12:12" s="1" customFormat="1">
      <c r="L559" s="40"/>
    </row>
    <row r="560" spans="12:12" s="1" customFormat="1">
      <c r="L560" s="40"/>
    </row>
    <row r="561" spans="12:12" s="1" customFormat="1">
      <c r="L561" s="40"/>
    </row>
    <row r="562" spans="12:12" s="1" customFormat="1">
      <c r="L562" s="40"/>
    </row>
    <row r="563" spans="12:12" s="1" customFormat="1">
      <c r="L563" s="40"/>
    </row>
    <row r="564" spans="12:12" s="1" customFormat="1">
      <c r="L564" s="40"/>
    </row>
    <row r="565" spans="12:12" s="1" customFormat="1">
      <c r="L565" s="40"/>
    </row>
    <row r="566" spans="12:12" s="1" customFormat="1">
      <c r="L566" s="40"/>
    </row>
    <row r="567" spans="12:12" s="1" customFormat="1">
      <c r="L567" s="40"/>
    </row>
    <row r="568" spans="12:12" s="1" customFormat="1">
      <c r="L568" s="40"/>
    </row>
    <row r="569" spans="12:12" s="1" customFormat="1">
      <c r="L569" s="40"/>
    </row>
    <row r="570" spans="12:12" s="1" customFormat="1">
      <c r="L570" s="40"/>
    </row>
    <row r="571" spans="12:12" s="1" customFormat="1">
      <c r="L571" s="40"/>
    </row>
    <row r="572" spans="12:12" s="1" customFormat="1">
      <c r="L572" s="40"/>
    </row>
    <row r="573" spans="12:12" s="1" customFormat="1">
      <c r="L573" s="40"/>
    </row>
    <row r="574" spans="12:12" s="1" customFormat="1">
      <c r="L574" s="40"/>
    </row>
    <row r="575" spans="12:12" s="1" customFormat="1">
      <c r="L575" s="40"/>
    </row>
    <row r="576" spans="12:12" s="1" customFormat="1">
      <c r="L576" s="40"/>
    </row>
    <row r="577" spans="12:12" s="1" customFormat="1">
      <c r="L577" s="40"/>
    </row>
    <row r="578" spans="12:12" s="1" customFormat="1">
      <c r="L578" s="40"/>
    </row>
    <row r="579" spans="12:12" s="1" customFormat="1">
      <c r="L579" s="40"/>
    </row>
    <row r="580" spans="12:12" s="1" customFormat="1">
      <c r="L580" s="40"/>
    </row>
    <row r="581" spans="12:12" s="1" customFormat="1">
      <c r="L581" s="40"/>
    </row>
    <row r="582" spans="12:12" s="1" customFormat="1">
      <c r="L582" s="40"/>
    </row>
    <row r="583" spans="12:12" s="1" customFormat="1">
      <c r="L583" s="40"/>
    </row>
    <row r="584" spans="12:12" s="1" customFormat="1">
      <c r="L584" s="40"/>
    </row>
    <row r="585" spans="12:12" s="1" customFormat="1">
      <c r="L585" s="40"/>
    </row>
    <row r="586" spans="12:12" s="1" customFormat="1">
      <c r="L586" s="40"/>
    </row>
    <row r="587" spans="12:12" s="1" customFormat="1">
      <c r="L587" s="40"/>
    </row>
    <row r="588" spans="12:12" s="1" customFormat="1">
      <c r="L588" s="40"/>
    </row>
    <row r="589" spans="12:12" s="1" customFormat="1">
      <c r="L589" s="40"/>
    </row>
    <row r="590" spans="12:12" s="1" customFormat="1">
      <c r="L590" s="40"/>
    </row>
    <row r="591" spans="12:12" s="1" customFormat="1">
      <c r="L591" s="40"/>
    </row>
    <row r="592" spans="12:12" s="1" customFormat="1">
      <c r="L592" s="40"/>
    </row>
    <row r="593" spans="12:12" s="1" customFormat="1">
      <c r="L593" s="40"/>
    </row>
    <row r="594" spans="12:12" s="1" customFormat="1">
      <c r="L594" s="40"/>
    </row>
    <row r="595" spans="12:12" s="1" customFormat="1">
      <c r="L595" s="40"/>
    </row>
    <row r="596" spans="12:12" s="1" customFormat="1">
      <c r="L596" s="40"/>
    </row>
    <row r="597" spans="12:12" s="1" customFormat="1">
      <c r="L597" s="40"/>
    </row>
    <row r="598" spans="12:12" s="1" customFormat="1">
      <c r="L598" s="40"/>
    </row>
    <row r="599" spans="12:12" s="1" customFormat="1">
      <c r="L599" s="40"/>
    </row>
    <row r="600" spans="12:12" s="1" customFormat="1">
      <c r="L600" s="40"/>
    </row>
    <row r="601" spans="12:12" s="1" customFormat="1">
      <c r="L601" s="40"/>
    </row>
    <row r="602" spans="12:12" s="1" customFormat="1">
      <c r="L602" s="40"/>
    </row>
    <row r="603" spans="12:12" s="1" customFormat="1">
      <c r="L603" s="40"/>
    </row>
    <row r="604" spans="12:12" s="1" customFormat="1">
      <c r="L604" s="40"/>
    </row>
    <row r="605" spans="12:12" s="1" customFormat="1">
      <c r="L605" s="40"/>
    </row>
    <row r="606" spans="12:12" s="1" customFormat="1">
      <c r="L606" s="40"/>
    </row>
    <row r="607" spans="12:12" s="1" customFormat="1">
      <c r="L607" s="40"/>
    </row>
    <row r="608" spans="12:12" s="1" customFormat="1">
      <c r="L608" s="40"/>
    </row>
    <row r="609" spans="12:12" s="1" customFormat="1">
      <c r="L609" s="40"/>
    </row>
    <row r="610" spans="12:12" s="1" customFormat="1">
      <c r="L610" s="40"/>
    </row>
    <row r="611" spans="12:12" s="1" customFormat="1">
      <c r="L611" s="40"/>
    </row>
    <row r="612" spans="12:12" s="1" customFormat="1">
      <c r="L612" s="40"/>
    </row>
    <row r="613" spans="12:12" s="1" customFormat="1">
      <c r="L613" s="40"/>
    </row>
    <row r="614" spans="12:12" s="1" customFormat="1">
      <c r="L614" s="40"/>
    </row>
    <row r="615" spans="12:12" s="1" customFormat="1">
      <c r="L615" s="40"/>
    </row>
    <row r="616" spans="12:12" s="1" customFormat="1">
      <c r="L616" s="40"/>
    </row>
    <row r="617" spans="12:12" s="1" customFormat="1">
      <c r="L617" s="40"/>
    </row>
    <row r="618" spans="12:12" s="1" customFormat="1">
      <c r="L618" s="40"/>
    </row>
    <row r="619" spans="12:12" s="1" customFormat="1">
      <c r="L619" s="40"/>
    </row>
    <row r="620" spans="12:12" s="1" customFormat="1">
      <c r="L620" s="40"/>
    </row>
    <row r="621" spans="12:12" s="1" customFormat="1">
      <c r="L621" s="40"/>
    </row>
    <row r="622" spans="12:12" s="1" customFormat="1">
      <c r="L622" s="40"/>
    </row>
    <row r="623" spans="12:12" s="1" customFormat="1">
      <c r="L623" s="40"/>
    </row>
    <row r="624" spans="12:12" s="1" customFormat="1">
      <c r="L624" s="40"/>
    </row>
    <row r="625" spans="12:12" s="1" customFormat="1">
      <c r="L625" s="40"/>
    </row>
    <row r="626" spans="12:12" s="1" customFormat="1">
      <c r="L626" s="40"/>
    </row>
    <row r="627" spans="12:12" s="1" customFormat="1">
      <c r="L627" s="40"/>
    </row>
    <row r="628" spans="12:12" s="1" customFormat="1">
      <c r="L628" s="40"/>
    </row>
    <row r="629" spans="12:12" s="1" customFormat="1">
      <c r="L629" s="40"/>
    </row>
    <row r="630" spans="12:12" s="1" customFormat="1">
      <c r="L630" s="40"/>
    </row>
    <row r="631" spans="12:12" s="1" customFormat="1">
      <c r="L631" s="40"/>
    </row>
    <row r="632" spans="12:12" s="1" customFormat="1">
      <c r="L632" s="40"/>
    </row>
    <row r="633" spans="12:12" s="1" customFormat="1">
      <c r="L633" s="40"/>
    </row>
    <row r="634" spans="12:12" s="1" customFormat="1">
      <c r="L634" s="40"/>
    </row>
    <row r="635" spans="12:12" s="1" customFormat="1">
      <c r="L635" s="40"/>
    </row>
    <row r="636" spans="12:12" s="1" customFormat="1">
      <c r="L636" s="40"/>
    </row>
    <row r="637" spans="12:12" s="1" customFormat="1">
      <c r="L637" s="40"/>
    </row>
    <row r="638" spans="12:12" s="1" customFormat="1">
      <c r="L638" s="40"/>
    </row>
    <row r="639" spans="12:12" s="1" customFormat="1">
      <c r="L639" s="40"/>
    </row>
    <row r="640" spans="12:12" s="1" customFormat="1">
      <c r="L640" s="40"/>
    </row>
    <row r="641" spans="12:12" s="1" customFormat="1">
      <c r="L641" s="40"/>
    </row>
    <row r="642" spans="12:12" s="1" customFormat="1">
      <c r="L642" s="40"/>
    </row>
    <row r="643" spans="12:12" s="1" customFormat="1">
      <c r="L643" s="40"/>
    </row>
    <row r="644" spans="12:12" s="1" customFormat="1">
      <c r="L644" s="40"/>
    </row>
    <row r="645" spans="12:12" s="1" customFormat="1">
      <c r="L645" s="40"/>
    </row>
    <row r="646" spans="12:12" s="1" customFormat="1">
      <c r="L646" s="40"/>
    </row>
    <row r="647" spans="12:12" s="1" customFormat="1">
      <c r="L647" s="40"/>
    </row>
    <row r="648" spans="12:12" s="1" customFormat="1">
      <c r="L648" s="40"/>
    </row>
    <row r="649" spans="12:12" s="1" customFormat="1">
      <c r="L649" s="40"/>
    </row>
    <row r="650" spans="12:12" s="1" customFormat="1">
      <c r="L650" s="40"/>
    </row>
    <row r="651" spans="12:12" s="1" customFormat="1">
      <c r="L651" s="40"/>
    </row>
    <row r="652" spans="12:12" s="1" customFormat="1">
      <c r="L652" s="40"/>
    </row>
    <row r="653" spans="12:12" s="1" customFormat="1">
      <c r="L653" s="40"/>
    </row>
    <row r="654" spans="12:12" s="1" customFormat="1">
      <c r="L654" s="40"/>
    </row>
    <row r="655" spans="12:12" s="1" customFormat="1">
      <c r="L655" s="40"/>
    </row>
    <row r="656" spans="12:12" s="1" customFormat="1">
      <c r="L656" s="40"/>
    </row>
    <row r="657" spans="12:12" s="1" customFormat="1">
      <c r="L657" s="40"/>
    </row>
    <row r="658" spans="12:12" s="1" customFormat="1">
      <c r="L658" s="40"/>
    </row>
    <row r="659" spans="12:12" s="1" customFormat="1">
      <c r="L659" s="40"/>
    </row>
    <row r="660" spans="12:12" s="1" customFormat="1">
      <c r="L660" s="40"/>
    </row>
    <row r="661" spans="12:12" s="1" customFormat="1">
      <c r="L661" s="40"/>
    </row>
    <row r="662" spans="12:12" s="1" customFormat="1">
      <c r="L662" s="40"/>
    </row>
    <row r="663" spans="12:12" s="1" customFormat="1">
      <c r="L663" s="40"/>
    </row>
    <row r="664" spans="12:12" s="1" customFormat="1">
      <c r="L664" s="40"/>
    </row>
    <row r="665" spans="12:12" s="1" customFormat="1">
      <c r="L665" s="40"/>
    </row>
    <row r="666" spans="12:12" s="1" customFormat="1">
      <c r="L666" s="40"/>
    </row>
    <row r="667" spans="12:12" s="1" customFormat="1">
      <c r="L667" s="40"/>
    </row>
    <row r="668" spans="12:12" s="1" customFormat="1">
      <c r="L668" s="40"/>
    </row>
    <row r="669" spans="12:12" s="1" customFormat="1">
      <c r="L669" s="40"/>
    </row>
    <row r="670" spans="12:12" s="1" customFormat="1">
      <c r="L670" s="40"/>
    </row>
    <row r="671" spans="12:12" s="1" customFormat="1">
      <c r="L671" s="40"/>
    </row>
    <row r="672" spans="12:12" s="1" customFormat="1">
      <c r="L672" s="40"/>
    </row>
    <row r="673" spans="12:12" s="1" customFormat="1">
      <c r="L673" s="40"/>
    </row>
    <row r="674" spans="12:12" s="1" customFormat="1">
      <c r="L674" s="40"/>
    </row>
    <row r="675" spans="12:12" s="1" customFormat="1">
      <c r="L675" s="40"/>
    </row>
    <row r="676" spans="12:12" s="1" customFormat="1">
      <c r="L676" s="40"/>
    </row>
    <row r="677" spans="12:12" s="1" customFormat="1">
      <c r="L677" s="40"/>
    </row>
    <row r="678" spans="12:12" s="1" customFormat="1">
      <c r="L678" s="40"/>
    </row>
    <row r="679" spans="12:12" s="1" customFormat="1">
      <c r="L679" s="40"/>
    </row>
    <row r="680" spans="12:12" s="1" customFormat="1">
      <c r="L680" s="40"/>
    </row>
    <row r="681" spans="12:12" s="1" customFormat="1">
      <c r="L681" s="40"/>
    </row>
    <row r="682" spans="12:12" s="1" customFormat="1">
      <c r="L682" s="40"/>
    </row>
    <row r="683" spans="12:12" s="1" customFormat="1">
      <c r="L683" s="40"/>
    </row>
    <row r="684" spans="12:12" s="1" customFormat="1">
      <c r="L684" s="40"/>
    </row>
    <row r="685" spans="12:12" s="1" customFormat="1">
      <c r="L685" s="40"/>
    </row>
    <row r="686" spans="12:12" s="1" customFormat="1">
      <c r="L686" s="40"/>
    </row>
    <row r="687" spans="12:12" s="1" customFormat="1">
      <c r="L687" s="40"/>
    </row>
    <row r="688" spans="12:12" s="1" customFormat="1">
      <c r="L688" s="40"/>
    </row>
    <row r="689" spans="12:12" s="1" customFormat="1">
      <c r="L689" s="40"/>
    </row>
    <row r="690" spans="12:12" s="1" customFormat="1">
      <c r="L690" s="40"/>
    </row>
    <row r="691" spans="12:12" s="1" customFormat="1">
      <c r="L691" s="40"/>
    </row>
    <row r="692" spans="12:12" s="1" customFormat="1">
      <c r="L692" s="40"/>
    </row>
    <row r="693" spans="12:12" s="1" customFormat="1">
      <c r="L693" s="40"/>
    </row>
    <row r="694" spans="12:12" s="1" customFormat="1">
      <c r="L694" s="40"/>
    </row>
    <row r="695" spans="12:12" s="1" customFormat="1">
      <c r="L695" s="40"/>
    </row>
    <row r="696" spans="12:12" s="1" customFormat="1">
      <c r="L696" s="40"/>
    </row>
    <row r="697" spans="12:12" s="1" customFormat="1">
      <c r="L697" s="40"/>
    </row>
    <row r="698" spans="12:12" s="1" customFormat="1">
      <c r="L698" s="40"/>
    </row>
    <row r="699" spans="12:12" s="1" customFormat="1">
      <c r="L699" s="40"/>
    </row>
    <row r="700" spans="12:12" s="1" customFormat="1">
      <c r="L700" s="40"/>
    </row>
    <row r="701" spans="12:12" s="1" customFormat="1">
      <c r="L701" s="40"/>
    </row>
    <row r="702" spans="12:12" s="1" customFormat="1">
      <c r="L702" s="40"/>
    </row>
    <row r="703" spans="12:12" s="1" customFormat="1">
      <c r="L703" s="40"/>
    </row>
    <row r="704" spans="12:12" s="1" customFormat="1">
      <c r="L704" s="40"/>
    </row>
    <row r="705" spans="12:12" s="1" customFormat="1">
      <c r="L705" s="40"/>
    </row>
    <row r="706" spans="12:12" s="1" customFormat="1">
      <c r="L706" s="40"/>
    </row>
    <row r="707" spans="12:12" s="1" customFormat="1">
      <c r="L707" s="40"/>
    </row>
    <row r="708" spans="12:12" s="1" customFormat="1">
      <c r="L708" s="40"/>
    </row>
    <row r="709" spans="12:12" s="1" customFormat="1">
      <c r="L709" s="40"/>
    </row>
    <row r="710" spans="12:12" s="1" customFormat="1">
      <c r="L710" s="40"/>
    </row>
    <row r="711" spans="12:12" s="1" customFormat="1">
      <c r="L711" s="40"/>
    </row>
    <row r="712" spans="12:12" s="1" customFormat="1">
      <c r="L712" s="40"/>
    </row>
    <row r="713" spans="12:12" s="1" customFormat="1">
      <c r="L713" s="40"/>
    </row>
    <row r="714" spans="12:12" s="1" customFormat="1">
      <c r="L714" s="40"/>
    </row>
    <row r="715" spans="12:12" s="1" customFormat="1">
      <c r="L715" s="40"/>
    </row>
    <row r="716" spans="12:12" s="1" customFormat="1">
      <c r="L716" s="40"/>
    </row>
    <row r="717" spans="12:12" s="1" customFormat="1">
      <c r="L717" s="40"/>
    </row>
    <row r="718" spans="12:12" s="1" customFormat="1">
      <c r="L718" s="40"/>
    </row>
    <row r="719" spans="12:12" s="1" customFormat="1">
      <c r="L719" s="40"/>
    </row>
    <row r="720" spans="12:12" s="1" customFormat="1">
      <c r="L720" s="40"/>
    </row>
    <row r="721" spans="12:12" s="1" customFormat="1">
      <c r="L721" s="40"/>
    </row>
    <row r="722" spans="12:12" s="1" customFormat="1">
      <c r="L722" s="40"/>
    </row>
    <row r="723" spans="12:12" s="1" customFormat="1">
      <c r="L723" s="40"/>
    </row>
    <row r="724" spans="12:12" s="1" customFormat="1">
      <c r="L724" s="40"/>
    </row>
    <row r="725" spans="12:12" s="1" customFormat="1">
      <c r="L725" s="40"/>
    </row>
    <row r="726" spans="12:12" s="1" customFormat="1">
      <c r="L726" s="40"/>
    </row>
    <row r="727" spans="12:12" s="1" customFormat="1">
      <c r="L727" s="40"/>
    </row>
    <row r="728" spans="12:12" s="1" customFormat="1">
      <c r="L728" s="40"/>
    </row>
    <row r="729" spans="12:12" s="1" customFormat="1">
      <c r="L729" s="40"/>
    </row>
    <row r="730" spans="12:12" s="1" customFormat="1">
      <c r="L730" s="40"/>
    </row>
    <row r="731" spans="12:12" s="1" customFormat="1">
      <c r="L731" s="40"/>
    </row>
    <row r="732" spans="12:12" s="1" customFormat="1">
      <c r="L732" s="40"/>
    </row>
    <row r="733" spans="12:12" s="1" customFormat="1">
      <c r="L733" s="40"/>
    </row>
    <row r="734" spans="12:12" s="1" customFormat="1">
      <c r="L734" s="40"/>
    </row>
    <row r="735" spans="12:12" s="1" customFormat="1">
      <c r="L735" s="40"/>
    </row>
    <row r="736" spans="12:12" s="1" customFormat="1">
      <c r="L736" s="40"/>
    </row>
    <row r="737" spans="12:12" s="1" customFormat="1">
      <c r="L737" s="40"/>
    </row>
    <row r="738" spans="12:12" s="1" customFormat="1">
      <c r="L738" s="40"/>
    </row>
    <row r="739" spans="12:12" s="1" customFormat="1">
      <c r="L739" s="40"/>
    </row>
    <row r="740" spans="12:12" s="1" customFormat="1">
      <c r="L740" s="40"/>
    </row>
    <row r="741" spans="12:12" s="1" customFormat="1">
      <c r="L741" s="40"/>
    </row>
    <row r="742" spans="12:12" s="1" customFormat="1">
      <c r="L742" s="40"/>
    </row>
    <row r="743" spans="12:12" s="1" customFormat="1">
      <c r="L743" s="40"/>
    </row>
    <row r="744" spans="12:12" s="1" customFormat="1">
      <c r="L744" s="40"/>
    </row>
    <row r="745" spans="12:12" s="1" customFormat="1">
      <c r="L745" s="40"/>
    </row>
    <row r="746" spans="12:12" s="1" customFormat="1">
      <c r="L746" s="40"/>
    </row>
    <row r="747" spans="12:12" s="1" customFormat="1">
      <c r="L747" s="40"/>
    </row>
    <row r="748" spans="12:12" s="1" customFormat="1">
      <c r="L748" s="40"/>
    </row>
    <row r="749" spans="12:12" s="1" customFormat="1">
      <c r="L749" s="40"/>
    </row>
    <row r="750" spans="12:12" s="1" customFormat="1">
      <c r="L750" s="40"/>
    </row>
    <row r="751" spans="12:12" s="1" customFormat="1">
      <c r="L751" s="40"/>
    </row>
    <row r="752" spans="12:12" s="1" customFormat="1">
      <c r="L752" s="40"/>
    </row>
    <row r="753" spans="12:12" s="1" customFormat="1">
      <c r="L753" s="40"/>
    </row>
    <row r="754" spans="12:12" s="1" customFormat="1">
      <c r="L754" s="40"/>
    </row>
    <row r="755" spans="12:12" s="1" customFormat="1">
      <c r="L755" s="40"/>
    </row>
    <row r="756" spans="12:12" s="1" customFormat="1">
      <c r="L756" s="40"/>
    </row>
    <row r="757" spans="12:12" s="1" customFormat="1">
      <c r="L757" s="40"/>
    </row>
    <row r="758" spans="12:12" s="1" customFormat="1">
      <c r="L758" s="40"/>
    </row>
    <row r="759" spans="12:12" s="1" customFormat="1">
      <c r="L759" s="40"/>
    </row>
    <row r="760" spans="12:12" s="1" customFormat="1">
      <c r="L760" s="40"/>
    </row>
    <row r="761" spans="12:12" s="1" customFormat="1">
      <c r="L761" s="40"/>
    </row>
    <row r="762" spans="12:12" s="1" customFormat="1">
      <c r="L762" s="40"/>
    </row>
    <row r="763" spans="12:12" s="1" customFormat="1">
      <c r="L763" s="40"/>
    </row>
    <row r="764" spans="12:12" s="1" customFormat="1">
      <c r="L764" s="40"/>
    </row>
    <row r="765" spans="12:12" s="1" customFormat="1">
      <c r="L765" s="40"/>
    </row>
    <row r="766" spans="12:12" s="1" customFormat="1">
      <c r="L766" s="40"/>
    </row>
    <row r="767" spans="12:12" s="1" customFormat="1">
      <c r="L767" s="40"/>
    </row>
    <row r="768" spans="12:12" s="1" customFormat="1">
      <c r="L768" s="40"/>
    </row>
    <row r="769" spans="12:12" s="1" customFormat="1">
      <c r="L769" s="40"/>
    </row>
    <row r="770" spans="12:12" s="1" customFormat="1">
      <c r="L770" s="40"/>
    </row>
    <row r="771" spans="12:12" s="1" customFormat="1">
      <c r="L771" s="40"/>
    </row>
    <row r="772" spans="12:12" s="1" customFormat="1">
      <c r="L772" s="40"/>
    </row>
    <row r="773" spans="12:12" s="1" customFormat="1">
      <c r="L773" s="40"/>
    </row>
    <row r="774" spans="12:12" s="1" customFormat="1">
      <c r="L774" s="40"/>
    </row>
    <row r="775" spans="12:12" s="1" customFormat="1">
      <c r="L775" s="40"/>
    </row>
    <row r="776" spans="12:12" s="1" customFormat="1">
      <c r="L776" s="40"/>
    </row>
    <row r="777" spans="12:12" s="1" customFormat="1">
      <c r="L777" s="40"/>
    </row>
    <row r="778" spans="12:12" s="1" customFormat="1">
      <c r="L778" s="40"/>
    </row>
    <row r="779" spans="12:12" s="1" customFormat="1">
      <c r="L779" s="40"/>
    </row>
    <row r="780" spans="12:12" s="1" customFormat="1">
      <c r="L780" s="40"/>
    </row>
    <row r="781" spans="12:12" s="1" customFormat="1">
      <c r="L781" s="40"/>
    </row>
    <row r="782" spans="12:12" s="1" customFormat="1">
      <c r="L782" s="40"/>
    </row>
    <row r="783" spans="12:12" s="1" customFormat="1">
      <c r="L783" s="40"/>
    </row>
    <row r="784" spans="12:12" s="1" customFormat="1">
      <c r="L784" s="40"/>
    </row>
    <row r="785" spans="12:12" s="1" customFormat="1">
      <c r="L785" s="40"/>
    </row>
    <row r="786" spans="12:12" s="1" customFormat="1">
      <c r="L786" s="40"/>
    </row>
    <row r="787" spans="12:12" s="1" customFormat="1">
      <c r="L787" s="40"/>
    </row>
    <row r="788" spans="12:12" s="1" customFormat="1">
      <c r="L788" s="40"/>
    </row>
    <row r="789" spans="12:12" s="1" customFormat="1">
      <c r="L789" s="40"/>
    </row>
    <row r="790" spans="12:12" s="1" customFormat="1">
      <c r="L790" s="40"/>
    </row>
    <row r="791" spans="12:12" s="1" customFormat="1">
      <c r="L791" s="40"/>
    </row>
    <row r="792" spans="12:12" s="1" customFormat="1">
      <c r="L792" s="40"/>
    </row>
    <row r="793" spans="12:12" s="1" customFormat="1">
      <c r="L793" s="40"/>
    </row>
    <row r="794" spans="12:12" s="1" customFormat="1">
      <c r="L794" s="40"/>
    </row>
    <row r="795" spans="12:12" s="1" customFormat="1">
      <c r="L795" s="40"/>
    </row>
    <row r="796" spans="12:12" s="1" customFormat="1">
      <c r="L796" s="40"/>
    </row>
    <row r="797" spans="12:12" s="1" customFormat="1">
      <c r="L797" s="40"/>
    </row>
    <row r="798" spans="12:12" s="1" customFormat="1">
      <c r="L798" s="40"/>
    </row>
    <row r="799" spans="12:12" s="1" customFormat="1">
      <c r="L799" s="40"/>
    </row>
    <row r="800" spans="12:12" s="1" customFormat="1">
      <c r="L800" s="40"/>
    </row>
    <row r="801" spans="12:12" s="1" customFormat="1">
      <c r="L801" s="40"/>
    </row>
    <row r="802" spans="12:12" s="1" customFormat="1">
      <c r="L802" s="40"/>
    </row>
    <row r="803" spans="12:12" s="1" customFormat="1">
      <c r="L803" s="40"/>
    </row>
    <row r="804" spans="12:12" s="1" customFormat="1">
      <c r="L804" s="40"/>
    </row>
    <row r="805" spans="12:12" s="1" customFormat="1">
      <c r="L805" s="40"/>
    </row>
    <row r="806" spans="12:12" s="1" customFormat="1">
      <c r="L806" s="40"/>
    </row>
    <row r="807" spans="12:12" s="1" customFormat="1">
      <c r="L807" s="40"/>
    </row>
    <row r="808" spans="12:12" s="1" customFormat="1">
      <c r="L808" s="40"/>
    </row>
    <row r="809" spans="12:12" s="1" customFormat="1">
      <c r="L809" s="40"/>
    </row>
    <row r="810" spans="12:12" s="1" customFormat="1">
      <c r="L810" s="40"/>
    </row>
    <row r="811" spans="12:12" s="1" customFormat="1">
      <c r="L811" s="40"/>
    </row>
    <row r="812" spans="12:12" s="1" customFormat="1">
      <c r="L812" s="40"/>
    </row>
    <row r="813" spans="12:12" s="1" customFormat="1">
      <c r="L813" s="40"/>
    </row>
    <row r="814" spans="12:12" s="1" customFormat="1">
      <c r="L814" s="40"/>
    </row>
    <row r="815" spans="12:12" s="1" customFormat="1">
      <c r="L815" s="40"/>
    </row>
    <row r="816" spans="12:12" s="1" customFormat="1">
      <c r="L816" s="40"/>
    </row>
    <row r="817" spans="12:12" s="1" customFormat="1">
      <c r="L817" s="40"/>
    </row>
    <row r="818" spans="12:12" s="1" customFormat="1">
      <c r="L818" s="40"/>
    </row>
    <row r="819" spans="12:12" s="1" customFormat="1">
      <c r="L819" s="40"/>
    </row>
    <row r="820" spans="12:12" s="1" customFormat="1">
      <c r="L820" s="40"/>
    </row>
    <row r="821" spans="12:12" s="1" customFormat="1">
      <c r="L821" s="40"/>
    </row>
    <row r="822" spans="12:12" s="1" customFormat="1">
      <c r="L822" s="40"/>
    </row>
    <row r="823" spans="12:12" s="1" customFormat="1">
      <c r="L823" s="40"/>
    </row>
    <row r="824" spans="12:12" s="1" customFormat="1">
      <c r="L824" s="40"/>
    </row>
    <row r="825" spans="12:12" s="1" customFormat="1">
      <c r="L825" s="40"/>
    </row>
    <row r="826" spans="12:12" s="1" customFormat="1">
      <c r="L826" s="40"/>
    </row>
    <row r="827" spans="12:12" s="1" customFormat="1">
      <c r="L827" s="40"/>
    </row>
    <row r="828" spans="12:12" s="1" customFormat="1">
      <c r="L828" s="40"/>
    </row>
    <row r="829" spans="12:12" s="1" customFormat="1">
      <c r="L829" s="40"/>
    </row>
    <row r="830" spans="12:12" s="1" customFormat="1">
      <c r="L830" s="40"/>
    </row>
    <row r="831" spans="12:12" s="1" customFormat="1">
      <c r="L831" s="40"/>
    </row>
    <row r="832" spans="12:12" s="1" customFormat="1">
      <c r="L832" s="40"/>
    </row>
    <row r="833" spans="12:12" s="1" customFormat="1">
      <c r="L833" s="40"/>
    </row>
    <row r="834" spans="12:12" s="1" customFormat="1">
      <c r="L834" s="40"/>
    </row>
    <row r="835" spans="12:12" s="1" customFormat="1">
      <c r="L835" s="40"/>
    </row>
    <row r="836" spans="12:12" s="1" customFormat="1">
      <c r="L836" s="40"/>
    </row>
    <row r="837" spans="12:12" s="1" customFormat="1">
      <c r="L837" s="40"/>
    </row>
    <row r="838" spans="12:12" s="1" customFormat="1">
      <c r="L838" s="40"/>
    </row>
    <row r="839" spans="12:12" s="1" customFormat="1">
      <c r="L839" s="40"/>
    </row>
    <row r="840" spans="12:12" s="1" customFormat="1">
      <c r="L840" s="40"/>
    </row>
    <row r="841" spans="12:12" s="1" customFormat="1">
      <c r="L841" s="40"/>
    </row>
    <row r="842" spans="12:12" s="1" customFormat="1">
      <c r="L842" s="40"/>
    </row>
    <row r="843" spans="12:12" s="1" customFormat="1">
      <c r="L843" s="40"/>
    </row>
    <row r="844" spans="12:12" s="1" customFormat="1">
      <c r="L844" s="40"/>
    </row>
    <row r="845" spans="12:12" s="1" customFormat="1">
      <c r="L845" s="40"/>
    </row>
    <row r="846" spans="12:12" s="1" customFormat="1">
      <c r="L846" s="40"/>
    </row>
    <row r="847" spans="12:12" s="1" customFormat="1">
      <c r="L847" s="40"/>
    </row>
    <row r="848" spans="12:12" s="1" customFormat="1">
      <c r="L848" s="40"/>
    </row>
    <row r="849" spans="12:12" s="1" customFormat="1">
      <c r="L849" s="40"/>
    </row>
    <row r="850" spans="12:12" s="1" customFormat="1">
      <c r="L850" s="40"/>
    </row>
    <row r="851" spans="12:12" s="1" customFormat="1">
      <c r="L851" s="40"/>
    </row>
    <row r="852" spans="12:12" s="1" customFormat="1">
      <c r="L852" s="40"/>
    </row>
    <row r="853" spans="12:12" s="1" customFormat="1">
      <c r="L853" s="40"/>
    </row>
    <row r="854" spans="12:12" s="1" customFormat="1">
      <c r="L854" s="40"/>
    </row>
    <row r="855" spans="12:12" s="1" customFormat="1">
      <c r="L855" s="40"/>
    </row>
    <row r="856" spans="12:12" s="1" customFormat="1">
      <c r="L856" s="40"/>
    </row>
    <row r="857" spans="12:12" s="1" customFormat="1">
      <c r="L857" s="40"/>
    </row>
    <row r="858" spans="12:12" s="1" customFormat="1">
      <c r="L858" s="40"/>
    </row>
    <row r="859" spans="12:12" s="1" customFormat="1">
      <c r="L859" s="40"/>
    </row>
    <row r="860" spans="12:12" s="1" customFormat="1">
      <c r="L860" s="40"/>
    </row>
    <row r="861" spans="12:12" s="1" customFormat="1">
      <c r="L861" s="40"/>
    </row>
    <row r="862" spans="12:12" s="1" customFormat="1">
      <c r="L862" s="40"/>
    </row>
    <row r="863" spans="12:12" s="1" customFormat="1">
      <c r="L863" s="40"/>
    </row>
    <row r="864" spans="12:12" s="1" customFormat="1">
      <c r="L864" s="40"/>
    </row>
    <row r="865" spans="12:12" s="1" customFormat="1">
      <c r="L865" s="40"/>
    </row>
    <row r="866" spans="12:12" s="1" customFormat="1">
      <c r="L866" s="40"/>
    </row>
    <row r="867" spans="12:12" s="1" customFormat="1">
      <c r="L867" s="40"/>
    </row>
    <row r="868" spans="12:12" s="1" customFormat="1">
      <c r="L868" s="40"/>
    </row>
    <row r="869" spans="12:12" s="1" customFormat="1">
      <c r="L869" s="40"/>
    </row>
    <row r="870" spans="12:12" s="1" customFormat="1">
      <c r="L870" s="40"/>
    </row>
    <row r="871" spans="12:12" s="1" customFormat="1">
      <c r="L871" s="40"/>
    </row>
    <row r="872" spans="12:12" s="1" customFormat="1">
      <c r="L872" s="40"/>
    </row>
    <row r="873" spans="12:12" s="1" customFormat="1">
      <c r="L873" s="40"/>
    </row>
    <row r="874" spans="12:12" s="1" customFormat="1">
      <c r="L874" s="40"/>
    </row>
    <row r="875" spans="12:12" s="1" customFormat="1">
      <c r="L875" s="40"/>
    </row>
    <row r="876" spans="12:12" s="1" customFormat="1">
      <c r="L876" s="40"/>
    </row>
    <row r="877" spans="12:12" s="1" customFormat="1">
      <c r="L877" s="40"/>
    </row>
    <row r="878" spans="12:12" s="1" customFormat="1">
      <c r="L878" s="40"/>
    </row>
    <row r="879" spans="12:12" s="1" customFormat="1">
      <c r="L879" s="40"/>
    </row>
    <row r="880" spans="12:12" s="1" customFormat="1">
      <c r="L880" s="40"/>
    </row>
    <row r="881" spans="12:12" s="1" customFormat="1">
      <c r="L881" s="40"/>
    </row>
    <row r="882" spans="12:12" s="1" customFormat="1">
      <c r="L882" s="40"/>
    </row>
    <row r="883" spans="12:12" s="1" customFormat="1">
      <c r="L883" s="40"/>
    </row>
    <row r="884" spans="12:12" s="1" customFormat="1">
      <c r="L884" s="40"/>
    </row>
    <row r="885" spans="12:12" s="1" customFormat="1">
      <c r="L885" s="40"/>
    </row>
    <row r="886" spans="12:12" s="1" customFormat="1">
      <c r="L886" s="40"/>
    </row>
    <row r="887" spans="12:12" s="1" customFormat="1">
      <c r="L887" s="40"/>
    </row>
    <row r="888" spans="12:12" s="1" customFormat="1">
      <c r="L888" s="40"/>
    </row>
    <row r="889" spans="12:12" s="1" customFormat="1">
      <c r="L889" s="40"/>
    </row>
    <row r="890" spans="12:12" s="1" customFormat="1">
      <c r="L890" s="40"/>
    </row>
    <row r="891" spans="12:12" s="1" customFormat="1">
      <c r="L891" s="40"/>
    </row>
    <row r="892" spans="12:12" s="1" customFormat="1">
      <c r="L892" s="40"/>
    </row>
    <row r="893" spans="12:12" s="1" customFormat="1">
      <c r="L893" s="40"/>
    </row>
    <row r="894" spans="12:12" s="1" customFormat="1">
      <c r="L894" s="40"/>
    </row>
    <row r="895" spans="12:12" s="1" customFormat="1">
      <c r="L895" s="40"/>
    </row>
    <row r="896" spans="12:12" s="1" customFormat="1">
      <c r="L896" s="40"/>
    </row>
    <row r="897" spans="12:12" s="1" customFormat="1">
      <c r="L897" s="40"/>
    </row>
    <row r="898" spans="12:12" s="1" customFormat="1">
      <c r="L898" s="40"/>
    </row>
    <row r="899" spans="12:12" s="1" customFormat="1">
      <c r="L899" s="40"/>
    </row>
    <row r="900" spans="12:12" s="1" customFormat="1">
      <c r="L900" s="40"/>
    </row>
    <row r="901" spans="12:12" s="1" customFormat="1">
      <c r="L901" s="40"/>
    </row>
    <row r="902" spans="12:12" s="1" customFormat="1">
      <c r="L902" s="40"/>
    </row>
    <row r="903" spans="12:12" s="1" customFormat="1">
      <c r="L903" s="40"/>
    </row>
    <row r="904" spans="12:12" s="1" customFormat="1">
      <c r="L904" s="40"/>
    </row>
    <row r="905" spans="12:12" s="1" customFormat="1">
      <c r="L905" s="40"/>
    </row>
    <row r="906" spans="12:12" s="1" customFormat="1">
      <c r="L906" s="40"/>
    </row>
    <row r="907" spans="12:12" s="1" customFormat="1">
      <c r="L907" s="40"/>
    </row>
    <row r="908" spans="12:12" s="1" customFormat="1">
      <c r="L908" s="40"/>
    </row>
    <row r="909" spans="12:12" s="1" customFormat="1">
      <c r="L909" s="40"/>
    </row>
    <row r="910" spans="12:12" s="1" customFormat="1">
      <c r="L910" s="40"/>
    </row>
    <row r="911" spans="12:12" s="1" customFormat="1">
      <c r="L911" s="40"/>
    </row>
    <row r="912" spans="12:12" s="1" customFormat="1">
      <c r="L912" s="40"/>
    </row>
    <row r="913" spans="12:12" s="1" customFormat="1">
      <c r="L913" s="40"/>
    </row>
    <row r="914" spans="12:12" s="1" customFormat="1">
      <c r="L914" s="40"/>
    </row>
    <row r="915" spans="12:12" s="1" customFormat="1">
      <c r="L915" s="40"/>
    </row>
    <row r="916" spans="12:12" s="1" customFormat="1">
      <c r="L916" s="40"/>
    </row>
    <row r="917" spans="12:12" s="1" customFormat="1">
      <c r="L917" s="40"/>
    </row>
    <row r="918" spans="12:12" s="1" customFormat="1">
      <c r="L918" s="40"/>
    </row>
    <row r="919" spans="12:12" s="1" customFormat="1">
      <c r="L919" s="40"/>
    </row>
    <row r="920" spans="12:12" s="1" customFormat="1">
      <c r="L920" s="40"/>
    </row>
    <row r="921" spans="12:12" s="1" customFormat="1">
      <c r="L921" s="40"/>
    </row>
    <row r="922" spans="12:12" s="1" customFormat="1">
      <c r="L922" s="40"/>
    </row>
    <row r="923" spans="12:12" s="1" customFormat="1">
      <c r="L923" s="40"/>
    </row>
    <row r="924" spans="12:12" s="1" customFormat="1">
      <c r="L924" s="40"/>
    </row>
    <row r="925" spans="12:12" s="1" customFormat="1">
      <c r="L925" s="40"/>
    </row>
    <row r="926" spans="12:12" s="1" customFormat="1">
      <c r="L926" s="40"/>
    </row>
    <row r="927" spans="12:12" s="1" customFormat="1">
      <c r="L927" s="40"/>
    </row>
    <row r="928" spans="12:12" s="1" customFormat="1">
      <c r="L928" s="40"/>
    </row>
    <row r="929" spans="12:12" s="1" customFormat="1">
      <c r="L929" s="40"/>
    </row>
    <row r="930" spans="12:12" s="1" customFormat="1">
      <c r="L930" s="40"/>
    </row>
    <row r="931" spans="12:12" s="1" customFormat="1">
      <c r="L931" s="40"/>
    </row>
    <row r="932" spans="12:12" s="1" customFormat="1">
      <c r="L932" s="40"/>
    </row>
    <row r="933" spans="12:12" s="1" customFormat="1">
      <c r="L933" s="40"/>
    </row>
    <row r="934" spans="12:12" s="1" customFormat="1">
      <c r="L934" s="40"/>
    </row>
    <row r="935" spans="12:12" s="1" customFormat="1">
      <c r="L935" s="40"/>
    </row>
    <row r="936" spans="12:12" s="1" customFormat="1">
      <c r="L936" s="40"/>
    </row>
    <row r="937" spans="12:12" s="1" customFormat="1">
      <c r="L937" s="40"/>
    </row>
    <row r="938" spans="12:12" s="1" customFormat="1">
      <c r="L938" s="40"/>
    </row>
    <row r="939" spans="12:12" s="1" customFormat="1">
      <c r="L939" s="40"/>
    </row>
    <row r="940" spans="12:12" s="1" customFormat="1">
      <c r="L940" s="40"/>
    </row>
    <row r="941" spans="12:12" s="1" customFormat="1">
      <c r="L941" s="40"/>
    </row>
    <row r="942" spans="12:12" s="1" customFormat="1">
      <c r="L942" s="40"/>
    </row>
    <row r="943" spans="12:12" s="1" customFormat="1">
      <c r="L943" s="40"/>
    </row>
    <row r="944" spans="12:12" s="1" customFormat="1">
      <c r="L944" s="40"/>
    </row>
    <row r="945" spans="12:12" s="1" customFormat="1">
      <c r="L945" s="40"/>
    </row>
    <row r="946" spans="12:12" s="1" customFormat="1">
      <c r="L946" s="40"/>
    </row>
    <row r="947" spans="12:12" s="1" customFormat="1">
      <c r="L947" s="40"/>
    </row>
    <row r="948" spans="12:12" s="1" customFormat="1">
      <c r="L948" s="40"/>
    </row>
    <row r="949" spans="12:12" s="1" customFormat="1">
      <c r="L949" s="40"/>
    </row>
    <row r="950" spans="12:12" s="1" customFormat="1">
      <c r="L950" s="40"/>
    </row>
    <row r="951" spans="12:12" s="1" customFormat="1">
      <c r="L951" s="40"/>
    </row>
    <row r="952" spans="12:12" s="1" customFormat="1">
      <c r="L952" s="40"/>
    </row>
    <row r="953" spans="12:12" s="1" customFormat="1">
      <c r="L953" s="40"/>
    </row>
    <row r="954" spans="12:12" s="1" customFormat="1">
      <c r="L954" s="40"/>
    </row>
    <row r="955" spans="12:12" s="1" customFormat="1">
      <c r="L955" s="40"/>
    </row>
    <row r="956" spans="12:12" s="1" customFormat="1">
      <c r="L956" s="40"/>
    </row>
    <row r="957" spans="12:12" s="1" customFormat="1">
      <c r="L957" s="40"/>
    </row>
    <row r="958" spans="12:12" s="1" customFormat="1">
      <c r="L958" s="40"/>
    </row>
    <row r="959" spans="12:12" s="1" customFormat="1">
      <c r="L959" s="40"/>
    </row>
    <row r="960" spans="12:12" s="1" customFormat="1">
      <c r="L960" s="40"/>
    </row>
    <row r="961" spans="12:12" s="1" customFormat="1">
      <c r="L961" s="40"/>
    </row>
    <row r="962" spans="12:12" s="1" customFormat="1">
      <c r="L962" s="40"/>
    </row>
    <row r="963" spans="12:12" s="1" customFormat="1">
      <c r="L963" s="40"/>
    </row>
    <row r="964" spans="12:12" s="1" customFormat="1">
      <c r="L964" s="40"/>
    </row>
    <row r="965" spans="12:12" s="1" customFormat="1">
      <c r="L965" s="40"/>
    </row>
    <row r="966" spans="12:12" s="1" customFormat="1">
      <c r="L966" s="40"/>
    </row>
    <row r="967" spans="12:12" s="1" customFormat="1">
      <c r="L967" s="40"/>
    </row>
    <row r="968" spans="12:12" s="1" customFormat="1">
      <c r="L968" s="40"/>
    </row>
    <row r="969" spans="12:12" s="1" customFormat="1">
      <c r="L969" s="40"/>
    </row>
    <row r="970" spans="12:12" s="1" customFormat="1">
      <c r="L970" s="40"/>
    </row>
    <row r="971" spans="12:12" s="1" customFormat="1">
      <c r="L971" s="40"/>
    </row>
    <row r="972" spans="12:12" s="1" customFormat="1">
      <c r="L972" s="40"/>
    </row>
    <row r="973" spans="12:12" s="1" customFormat="1">
      <c r="L973" s="40"/>
    </row>
    <row r="974" spans="12:12" s="1" customFormat="1">
      <c r="L974" s="40"/>
    </row>
    <row r="975" spans="12:12" s="1" customFormat="1">
      <c r="L975" s="40"/>
    </row>
    <row r="976" spans="12:12" s="1" customFormat="1">
      <c r="L976" s="40"/>
    </row>
    <row r="977" spans="12:12" s="1" customFormat="1">
      <c r="L977" s="40"/>
    </row>
    <row r="978" spans="12:12" s="1" customFormat="1">
      <c r="L978" s="40"/>
    </row>
    <row r="979" spans="12:12" s="1" customFormat="1">
      <c r="L979" s="40"/>
    </row>
    <row r="980" spans="12:12" s="1" customFormat="1">
      <c r="L980" s="40"/>
    </row>
    <row r="981" spans="12:12" s="1" customFormat="1">
      <c r="L981" s="40"/>
    </row>
    <row r="982" spans="12:12" s="1" customFormat="1">
      <c r="L982" s="40"/>
    </row>
    <row r="983" spans="12:12" s="1" customFormat="1">
      <c r="L983" s="40"/>
    </row>
    <row r="984" spans="12:12" s="1" customFormat="1">
      <c r="L984" s="40"/>
    </row>
    <row r="985" spans="12:12" s="1" customFormat="1">
      <c r="L985" s="40"/>
    </row>
    <row r="986" spans="12:12" s="1" customFormat="1">
      <c r="L986" s="40"/>
    </row>
    <row r="987" spans="12:12" s="1" customFormat="1">
      <c r="L987" s="40"/>
    </row>
    <row r="988" spans="12:12" s="1" customFormat="1">
      <c r="L988" s="40"/>
    </row>
    <row r="989" spans="12:12" s="1" customFormat="1">
      <c r="L989" s="40"/>
    </row>
    <row r="990" spans="12:12" s="1" customFormat="1">
      <c r="L990" s="40"/>
    </row>
    <row r="991" spans="12:12" s="1" customFormat="1">
      <c r="L991" s="40"/>
    </row>
    <row r="992" spans="12:12" s="1" customFormat="1">
      <c r="L992" s="40"/>
    </row>
    <row r="993" spans="12:12" s="1" customFormat="1">
      <c r="L993" s="40"/>
    </row>
    <row r="994" spans="12:12" s="1" customFormat="1">
      <c r="L994" s="40"/>
    </row>
    <row r="995" spans="12:12" s="1" customFormat="1">
      <c r="L995" s="40"/>
    </row>
    <row r="996" spans="12:12" s="1" customFormat="1">
      <c r="L996" s="40"/>
    </row>
    <row r="997" spans="12:12" s="1" customFormat="1">
      <c r="L997" s="40"/>
    </row>
    <row r="998" spans="12:12" s="1" customFormat="1">
      <c r="L998" s="40"/>
    </row>
    <row r="999" spans="12:12" s="1" customFormat="1">
      <c r="L999" s="40"/>
    </row>
    <row r="1000" spans="12:12" s="1" customFormat="1">
      <c r="L1000" s="40"/>
    </row>
    <row r="1001" spans="12:12" s="1" customFormat="1">
      <c r="L1001" s="40"/>
    </row>
    <row r="1002" spans="12:12" s="1" customFormat="1">
      <c r="L1002" s="40"/>
    </row>
    <row r="1003" spans="12:12" s="1" customFormat="1">
      <c r="L1003" s="40"/>
    </row>
    <row r="1004" spans="12:12" s="1" customFormat="1">
      <c r="L1004" s="40"/>
    </row>
    <row r="1005" spans="12:12" s="1" customFormat="1">
      <c r="L1005" s="40"/>
    </row>
    <row r="1006" spans="12:12" s="1" customFormat="1">
      <c r="L1006" s="40"/>
    </row>
    <row r="1007" spans="12:12" s="1" customFormat="1">
      <c r="L1007" s="40"/>
    </row>
    <row r="1008" spans="12:12" s="1" customFormat="1">
      <c r="L1008" s="40"/>
    </row>
    <row r="1009" spans="12:12" s="1" customFormat="1">
      <c r="L1009" s="40"/>
    </row>
    <row r="1010" spans="12:12" s="1" customFormat="1">
      <c r="L1010" s="40"/>
    </row>
    <row r="1011" spans="12:12" s="1" customFormat="1">
      <c r="L1011" s="40"/>
    </row>
    <row r="1012" spans="12:12" s="1" customFormat="1">
      <c r="L1012" s="40"/>
    </row>
    <row r="1013" spans="12:12" s="1" customFormat="1">
      <c r="L1013" s="40"/>
    </row>
    <row r="1014" spans="12:12" s="1" customFormat="1">
      <c r="L1014" s="40"/>
    </row>
    <row r="1015" spans="12:12" s="1" customFormat="1">
      <c r="L1015" s="40"/>
    </row>
    <row r="1016" spans="12:12" s="1" customFormat="1">
      <c r="L1016" s="40"/>
    </row>
    <row r="1017" spans="12:12" s="1" customFormat="1">
      <c r="L1017" s="40"/>
    </row>
    <row r="1018" spans="12:12" s="1" customFormat="1">
      <c r="L1018" s="40"/>
    </row>
    <row r="1019" spans="12:12" s="1" customFormat="1">
      <c r="L1019" s="40"/>
    </row>
    <row r="1020" spans="12:12" s="1" customFormat="1">
      <c r="L1020" s="40"/>
    </row>
    <row r="1021" spans="12:12" s="1" customFormat="1">
      <c r="L1021" s="40"/>
    </row>
    <row r="1022" spans="12:12" s="1" customFormat="1">
      <c r="L1022" s="40"/>
    </row>
    <row r="1023" spans="12:12" s="1" customFormat="1">
      <c r="L1023" s="40"/>
    </row>
    <row r="1024" spans="12:12" s="1" customFormat="1">
      <c r="L1024" s="40"/>
    </row>
    <row r="1025" spans="12:12" s="1" customFormat="1">
      <c r="L1025" s="40"/>
    </row>
    <row r="1026" spans="12:12" s="1" customFormat="1">
      <c r="L1026" s="40"/>
    </row>
    <row r="1027" spans="12:12" s="1" customFormat="1">
      <c r="L1027" s="40"/>
    </row>
    <row r="1028" spans="12:12" s="1" customFormat="1">
      <c r="L1028" s="40"/>
    </row>
  </sheetData>
  <mergeCells count="28">
    <mergeCell ref="D26:K26"/>
    <mergeCell ref="D27:K27"/>
    <mergeCell ref="D28:L28"/>
    <mergeCell ref="D22:K22"/>
    <mergeCell ref="L22:L24"/>
    <mergeCell ref="D23:K23"/>
    <mergeCell ref="D24:K24"/>
    <mergeCell ref="D25:K25"/>
    <mergeCell ref="D18:K18"/>
    <mergeCell ref="L18:L21"/>
    <mergeCell ref="D19:J19"/>
    <mergeCell ref="D20:J20"/>
    <mergeCell ref="D21:K21"/>
    <mergeCell ref="D12:K12"/>
    <mergeCell ref="D13:K13"/>
    <mergeCell ref="D14:L14"/>
    <mergeCell ref="C16:K16"/>
    <mergeCell ref="D17:K17"/>
    <mergeCell ref="L7:L10"/>
    <mergeCell ref="D8:J8"/>
    <mergeCell ref="D9:J9"/>
    <mergeCell ref="D10:K10"/>
    <mergeCell ref="D11:K11"/>
    <mergeCell ref="C2:I2"/>
    <mergeCell ref="C3:K3"/>
    <mergeCell ref="C5:K5"/>
    <mergeCell ref="D6:K6"/>
    <mergeCell ref="D7:K7"/>
  </mergeCells>
  <pageMargins left="0.7" right="0.7" top="0.75" bottom="0.75" header="0.511811023622047" footer="0.511811023622047"/>
  <pageSetup orientation="landscape" horizontalDpi="300" verticalDpi="300"/>
  <legacyDrawing r:id="rId1"/>
  <picture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tabColor rgb="FFE25200"/>
  </sheetPr>
  <dimension ref="A1:AMJ1014"/>
  <sheetViews>
    <sheetView showGridLines="0" zoomScale="50" zoomScaleNormal="50" workbookViewId="0">
      <selection activeCell="H23" sqref="H23"/>
    </sheetView>
  </sheetViews>
  <sheetFormatPr baseColWidth="10" defaultColWidth="11.6640625" defaultRowHeight="16"/>
  <cols>
    <col min="1" max="1" width="10.6640625" style="1" customWidth="1"/>
    <col min="2" max="2" width="10.6640625" style="22" hidden="1" customWidth="1"/>
    <col min="3" max="3" width="10.33203125" style="22" customWidth="1"/>
    <col min="4" max="4" width="21.33203125" style="22" customWidth="1"/>
    <col min="5" max="5" width="9.5" style="22" customWidth="1"/>
    <col min="6" max="6" width="11.33203125" style="22" customWidth="1"/>
    <col min="7" max="7" width="11.5" style="22" customWidth="1"/>
    <col min="8" max="8" width="28.1640625" style="22" customWidth="1"/>
    <col min="9" max="9" width="27.5" style="22" customWidth="1"/>
    <col min="10" max="10" width="15.6640625" style="22" customWidth="1"/>
    <col min="11" max="11" width="11.6640625" style="22"/>
    <col min="12" max="12" width="3.83203125" style="58" customWidth="1"/>
    <col min="13" max="202" width="11.6640625" style="1"/>
    <col min="203" max="1024" width="11.6640625" style="22"/>
  </cols>
  <sheetData>
    <row r="1" spans="1:202" s="1" customFormat="1">
      <c r="L1" s="40"/>
    </row>
    <row r="2" spans="1:202" ht="45" customHeight="1">
      <c r="A2" s="40"/>
      <c r="B2" s="41"/>
      <c r="C2" s="444" t="s">
        <v>192</v>
      </c>
      <c r="D2" s="444"/>
      <c r="E2" s="444"/>
      <c r="F2" s="444"/>
      <c r="G2" s="444"/>
      <c r="H2" s="444"/>
      <c r="I2" s="444"/>
      <c r="J2" s="138" t="s">
        <v>45</v>
      </c>
      <c r="K2" s="43">
        <f>IF($B$6=TRUE(),1,IF($B$7=TRUE(),0,(N($C$14)+N($K$9))/2))</f>
        <v>0.7</v>
      </c>
      <c r="L2" s="44" t="s">
        <v>46</v>
      </c>
    </row>
    <row r="3" spans="1:202" ht="49.5" customHeight="1">
      <c r="A3" s="40"/>
      <c r="B3" s="41"/>
      <c r="C3" s="394" t="s">
        <v>193</v>
      </c>
      <c r="D3" s="394"/>
      <c r="E3" s="394"/>
      <c r="F3" s="394"/>
      <c r="G3" s="394"/>
      <c r="H3" s="394"/>
      <c r="I3" s="394"/>
      <c r="J3" s="394"/>
      <c r="K3" s="394"/>
      <c r="L3" s="60" t="s">
        <v>46</v>
      </c>
    </row>
    <row r="4" spans="1:202" s="1" customFormat="1" ht="9.75" customHeight="1">
      <c r="L4" s="40"/>
    </row>
    <row r="5" spans="1:202" s="11" customFormat="1" ht="69.75" customHeight="1">
      <c r="A5" s="40"/>
      <c r="B5" s="41"/>
      <c r="C5" s="395" t="s">
        <v>194</v>
      </c>
      <c r="D5" s="395"/>
      <c r="E5" s="395"/>
      <c r="F5" s="395"/>
      <c r="G5" s="395"/>
      <c r="H5" s="395"/>
      <c r="I5" s="395"/>
      <c r="J5" s="395"/>
      <c r="K5" s="395"/>
      <c r="L5" s="49" t="s">
        <v>46</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ht="49.5" customHeight="1">
      <c r="A6" s="40"/>
      <c r="B6" s="41" t="b">
        <f>FALSE()</f>
        <v>0</v>
      </c>
      <c r="C6" s="50"/>
      <c r="D6" s="396" t="s">
        <v>195</v>
      </c>
      <c r="E6" s="396"/>
      <c r="F6" s="396"/>
      <c r="G6" s="396"/>
      <c r="H6" s="396"/>
      <c r="I6" s="396"/>
      <c r="J6" s="396"/>
      <c r="K6" s="396"/>
      <c r="L6" s="51" t="s">
        <v>46</v>
      </c>
    </row>
    <row r="7" spans="1:202" ht="49.5" customHeight="1">
      <c r="A7" s="40"/>
      <c r="B7" s="41" t="b">
        <f>FALSE()</f>
        <v>0</v>
      </c>
      <c r="C7" s="50"/>
      <c r="D7" s="396" t="s">
        <v>196</v>
      </c>
      <c r="E7" s="396"/>
      <c r="F7" s="396"/>
      <c r="G7" s="396"/>
      <c r="H7" s="396"/>
      <c r="I7" s="396"/>
      <c r="J7" s="396"/>
      <c r="K7" s="396"/>
      <c r="L7" s="70" t="s">
        <v>46</v>
      </c>
    </row>
    <row r="8" spans="1:202" ht="30" customHeight="1">
      <c r="A8" s="40"/>
      <c r="B8" s="41" t="b">
        <f>TRUE()</f>
        <v>1</v>
      </c>
      <c r="C8" s="50"/>
      <c r="D8" s="433" t="s">
        <v>197</v>
      </c>
      <c r="E8" s="433"/>
      <c r="F8" s="433"/>
      <c r="G8" s="433"/>
      <c r="H8" s="433"/>
      <c r="I8" s="433"/>
      <c r="J8" s="433"/>
      <c r="K8" s="433"/>
      <c r="L8" s="399" t="s">
        <v>46</v>
      </c>
    </row>
    <row r="9" spans="1:202" s="11" customFormat="1" ht="39.75" customHeight="1">
      <c r="A9" s="40"/>
      <c r="B9" s="41"/>
      <c r="C9" s="117"/>
      <c r="D9" s="446" t="s">
        <v>198</v>
      </c>
      <c r="E9" s="446"/>
      <c r="F9" s="446"/>
      <c r="G9" s="446"/>
      <c r="H9" s="446"/>
      <c r="I9" s="446"/>
      <c r="J9" s="446"/>
      <c r="K9" s="53">
        <v>0.9</v>
      </c>
      <c r="L9" s="399"/>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ht="33" customHeight="1">
      <c r="C10" s="119"/>
      <c r="D10" s="402" t="s">
        <v>843</v>
      </c>
      <c r="E10" s="402"/>
      <c r="F10" s="402"/>
      <c r="G10" s="402"/>
      <c r="H10" s="402"/>
      <c r="I10" s="402"/>
      <c r="J10" s="402"/>
      <c r="K10" s="402"/>
      <c r="L10" s="399"/>
    </row>
    <row r="11" spans="1:202" ht="30" customHeight="1">
      <c r="A11" s="40"/>
      <c r="B11" s="41" t="b">
        <f>FALSE()</f>
        <v>0</v>
      </c>
      <c r="C11" s="50"/>
      <c r="D11" s="445" t="s">
        <v>782</v>
      </c>
      <c r="E11" s="445"/>
      <c r="F11" s="445"/>
      <c r="G11" s="445"/>
      <c r="H11" s="445"/>
      <c r="I11" s="445"/>
      <c r="J11" s="445"/>
      <c r="K11" s="445"/>
      <c r="L11" s="51" t="s">
        <v>46</v>
      </c>
    </row>
    <row r="12" spans="1:202" ht="30" customHeight="1">
      <c r="A12" s="40"/>
      <c r="B12" s="41" t="b">
        <f>FALSE()</f>
        <v>0</v>
      </c>
      <c r="C12" s="50"/>
      <c r="D12" s="445" t="s">
        <v>783</v>
      </c>
      <c r="E12" s="445"/>
      <c r="F12" s="445"/>
      <c r="G12" s="445"/>
      <c r="H12" s="445"/>
      <c r="I12" s="445"/>
      <c r="J12" s="445"/>
      <c r="K12" s="445"/>
      <c r="L12" s="51" t="s">
        <v>46</v>
      </c>
    </row>
    <row r="13" spans="1:202" ht="30" customHeight="1">
      <c r="A13" s="40"/>
      <c r="B13" s="41" t="b">
        <f>TRUE()</f>
        <v>1</v>
      </c>
      <c r="C13" s="56"/>
      <c r="D13" s="445" t="s">
        <v>784</v>
      </c>
      <c r="E13" s="445"/>
      <c r="F13" s="445"/>
      <c r="G13" s="445"/>
      <c r="H13" s="445"/>
      <c r="I13" s="445"/>
      <c r="J13" s="445"/>
      <c r="K13" s="445"/>
      <c r="L13" s="51" t="s">
        <v>46</v>
      </c>
    </row>
    <row r="14" spans="1:202" ht="38.25" customHeight="1">
      <c r="A14" s="40"/>
      <c r="B14" s="41"/>
      <c r="C14" s="38">
        <f>IF(B6=TRUE(),1,IF(B7=TRUE(),0,COUNTIF(B8:B13,TRUE())/4))</f>
        <v>0.5</v>
      </c>
      <c r="D14" s="430"/>
      <c r="E14" s="430"/>
      <c r="F14" s="430"/>
      <c r="G14" s="430"/>
      <c r="H14" s="430"/>
      <c r="I14" s="430"/>
      <c r="J14" s="430"/>
      <c r="K14" s="430"/>
      <c r="L14" s="430"/>
    </row>
    <row r="15" spans="1:202" s="1" customFormat="1" ht="9.75" customHeight="1">
      <c r="L15" s="40"/>
    </row>
    <row r="16" spans="1:202" s="1" customFormat="1">
      <c r="L16" s="40"/>
    </row>
    <row r="17" spans="12:12" s="1" customFormat="1">
      <c r="L17" s="40"/>
    </row>
    <row r="18" spans="12:12" s="1" customFormat="1">
      <c r="L18" s="40"/>
    </row>
    <row r="19" spans="12:12" s="1" customFormat="1">
      <c r="L19" s="40"/>
    </row>
    <row r="20" spans="12:12" s="1" customFormat="1">
      <c r="L20" s="40"/>
    </row>
    <row r="21" spans="12:12" s="1" customFormat="1">
      <c r="L21" s="40"/>
    </row>
    <row r="22" spans="12:12" s="1" customFormat="1">
      <c r="L22" s="40"/>
    </row>
    <row r="23" spans="12:12" s="1" customFormat="1">
      <c r="L23" s="40"/>
    </row>
    <row r="24" spans="12:12" s="1" customFormat="1">
      <c r="L24" s="40"/>
    </row>
    <row r="25" spans="12:12" s="1" customFormat="1">
      <c r="L25" s="40"/>
    </row>
    <row r="26" spans="12:12" s="1" customFormat="1">
      <c r="L26" s="40"/>
    </row>
    <row r="27" spans="12:12" s="1" customFormat="1">
      <c r="L27" s="40"/>
    </row>
    <row r="28" spans="12:12" s="1" customFormat="1">
      <c r="L28" s="40"/>
    </row>
    <row r="29" spans="12:12" s="1" customFormat="1">
      <c r="L29" s="40"/>
    </row>
    <row r="30" spans="12:12" s="1" customFormat="1">
      <c r="L30" s="40"/>
    </row>
    <row r="31" spans="12:12" s="1" customFormat="1">
      <c r="L31" s="40"/>
    </row>
    <row r="32" spans="12:12" s="1" customFormat="1">
      <c r="L32" s="40"/>
    </row>
    <row r="33" spans="12:12" s="1" customFormat="1">
      <c r="L33" s="40"/>
    </row>
    <row r="34" spans="12:12" s="1" customFormat="1">
      <c r="L34" s="40"/>
    </row>
    <row r="35" spans="12:12" s="1" customFormat="1">
      <c r="L35" s="40"/>
    </row>
    <row r="36" spans="12:12" s="1" customFormat="1">
      <c r="L36" s="40"/>
    </row>
    <row r="37" spans="12:12" s="1" customFormat="1">
      <c r="L37" s="40"/>
    </row>
    <row r="38" spans="12:12" s="1" customFormat="1">
      <c r="L38" s="40"/>
    </row>
    <row r="39" spans="12:12" s="1" customFormat="1">
      <c r="L39" s="40"/>
    </row>
    <row r="40" spans="12:12" s="1" customFormat="1">
      <c r="L40" s="40"/>
    </row>
    <row r="41" spans="12:12" s="1" customFormat="1">
      <c r="L41" s="40"/>
    </row>
    <row r="42" spans="12:12" s="1" customFormat="1">
      <c r="L42" s="40"/>
    </row>
    <row r="43" spans="12:12" s="1" customFormat="1">
      <c r="L43" s="40"/>
    </row>
    <row r="44" spans="12:12" s="1" customFormat="1">
      <c r="L44" s="40"/>
    </row>
    <row r="45" spans="12:12" s="1" customFormat="1">
      <c r="L45" s="40"/>
    </row>
    <row r="46" spans="12:12" s="1" customFormat="1">
      <c r="L46" s="40"/>
    </row>
    <row r="47" spans="12:12" s="1" customFormat="1">
      <c r="L47" s="40"/>
    </row>
    <row r="48" spans="12:12" s="1" customFormat="1">
      <c r="L48" s="40"/>
    </row>
    <row r="49" spans="12:12" s="1" customFormat="1">
      <c r="L49" s="40"/>
    </row>
    <row r="50" spans="12:12" s="1" customFormat="1">
      <c r="L50" s="40"/>
    </row>
    <row r="51" spans="12:12" s="1" customFormat="1">
      <c r="L51" s="40"/>
    </row>
    <row r="52" spans="12:12" s="1" customFormat="1">
      <c r="L52" s="40"/>
    </row>
    <row r="53" spans="12:12" s="1" customFormat="1">
      <c r="L53" s="40"/>
    </row>
    <row r="54" spans="12:12" s="1" customFormat="1">
      <c r="L54" s="40"/>
    </row>
    <row r="55" spans="12:12" s="1" customFormat="1">
      <c r="L55" s="40"/>
    </row>
    <row r="56" spans="12:12" s="1" customFormat="1">
      <c r="L56" s="40"/>
    </row>
    <row r="57" spans="12:12" s="1" customFormat="1">
      <c r="L57" s="40"/>
    </row>
    <row r="58" spans="12:12" s="1" customFormat="1">
      <c r="L58" s="40"/>
    </row>
    <row r="59" spans="12:12" s="1" customFormat="1">
      <c r="L59" s="40"/>
    </row>
    <row r="60" spans="12:12" s="1" customFormat="1">
      <c r="L60" s="40"/>
    </row>
    <row r="61" spans="12:12" s="1" customFormat="1">
      <c r="L61" s="40"/>
    </row>
    <row r="62" spans="12:12" s="1" customFormat="1">
      <c r="L62" s="40"/>
    </row>
    <row r="63" spans="12:12" s="1" customFormat="1">
      <c r="L63" s="40"/>
    </row>
    <row r="64" spans="12:12" s="1" customFormat="1">
      <c r="L64" s="40"/>
    </row>
    <row r="65" spans="12:12" s="1" customFormat="1">
      <c r="L65" s="40"/>
    </row>
    <row r="66" spans="12:12" s="1" customFormat="1">
      <c r="L66" s="40"/>
    </row>
    <row r="67" spans="12:12" s="1" customFormat="1">
      <c r="L67" s="40"/>
    </row>
    <row r="68" spans="12:12" s="1" customFormat="1">
      <c r="L68" s="40"/>
    </row>
    <row r="69" spans="12:12" s="1" customFormat="1">
      <c r="L69" s="40"/>
    </row>
    <row r="70" spans="12:12" s="1" customFormat="1">
      <c r="L70" s="40"/>
    </row>
    <row r="71" spans="12:12" s="1" customFormat="1">
      <c r="L71" s="40"/>
    </row>
    <row r="72" spans="12:12" s="1" customFormat="1">
      <c r="L72" s="40"/>
    </row>
    <row r="73" spans="12:12" s="1" customFormat="1">
      <c r="L73" s="40"/>
    </row>
    <row r="74" spans="12:12" s="1" customFormat="1">
      <c r="L74" s="40"/>
    </row>
    <row r="75" spans="12:12" s="1" customFormat="1">
      <c r="L75" s="40"/>
    </row>
    <row r="76" spans="12:12" s="1" customFormat="1">
      <c r="L76" s="40"/>
    </row>
    <row r="77" spans="12:12" s="1" customFormat="1">
      <c r="L77" s="40"/>
    </row>
    <row r="78" spans="12:12" s="1" customFormat="1">
      <c r="L78" s="40"/>
    </row>
    <row r="79" spans="12:12" s="1" customFormat="1">
      <c r="L79" s="40"/>
    </row>
    <row r="80" spans="12:12" s="1" customFormat="1">
      <c r="L80" s="40"/>
    </row>
    <row r="81" spans="12:12" s="1" customFormat="1">
      <c r="L81" s="40"/>
    </row>
    <row r="82" spans="12:12" s="1" customFormat="1">
      <c r="L82" s="40"/>
    </row>
    <row r="83" spans="12:12" s="1" customFormat="1">
      <c r="L83" s="40"/>
    </row>
    <row r="84" spans="12:12" s="1" customFormat="1">
      <c r="L84" s="40"/>
    </row>
    <row r="85" spans="12:12" s="1" customFormat="1">
      <c r="L85" s="40"/>
    </row>
    <row r="86" spans="12:12" s="1" customFormat="1">
      <c r="L86" s="40"/>
    </row>
    <row r="87" spans="12:12" s="1" customFormat="1">
      <c r="L87" s="40"/>
    </row>
    <row r="88" spans="12:12" s="1" customFormat="1">
      <c r="L88" s="40"/>
    </row>
    <row r="89" spans="12:12" s="1" customFormat="1">
      <c r="L89" s="40"/>
    </row>
    <row r="90" spans="12:12" s="1" customFormat="1">
      <c r="L90" s="40"/>
    </row>
    <row r="91" spans="12:12" s="1" customFormat="1">
      <c r="L91" s="40"/>
    </row>
    <row r="92" spans="12:12" s="1" customFormat="1">
      <c r="L92" s="40"/>
    </row>
    <row r="93" spans="12:12" s="1" customFormat="1">
      <c r="L93" s="40"/>
    </row>
    <row r="94" spans="12:12" s="1" customFormat="1">
      <c r="L94" s="40"/>
    </row>
    <row r="95" spans="12:12" s="1" customFormat="1">
      <c r="L95" s="40"/>
    </row>
    <row r="96" spans="12:12" s="1" customFormat="1">
      <c r="L96" s="40"/>
    </row>
    <row r="97" spans="12:12" s="1" customFormat="1">
      <c r="L97" s="40"/>
    </row>
    <row r="98" spans="12:12" s="1" customFormat="1">
      <c r="L98" s="40"/>
    </row>
    <row r="99" spans="12:12" s="1" customFormat="1">
      <c r="L99" s="40"/>
    </row>
    <row r="100" spans="12:12" s="1" customFormat="1">
      <c r="L100" s="40"/>
    </row>
    <row r="101" spans="12:12" s="1" customFormat="1">
      <c r="L101" s="40"/>
    </row>
    <row r="102" spans="12:12" s="1" customFormat="1">
      <c r="L102" s="40"/>
    </row>
    <row r="103" spans="12:12" s="1" customFormat="1">
      <c r="L103" s="40"/>
    </row>
    <row r="104" spans="12:12" s="1" customFormat="1">
      <c r="L104" s="40"/>
    </row>
    <row r="105" spans="12:12" s="1" customFormat="1">
      <c r="L105" s="40"/>
    </row>
    <row r="106" spans="12:12" s="1" customFormat="1">
      <c r="L106" s="40"/>
    </row>
    <row r="107" spans="12:12" s="1" customFormat="1">
      <c r="L107" s="40"/>
    </row>
    <row r="108" spans="12:12" s="1" customFormat="1">
      <c r="L108" s="40"/>
    </row>
    <row r="109" spans="12:12" s="1" customFormat="1">
      <c r="L109" s="40"/>
    </row>
    <row r="110" spans="12:12" s="1" customFormat="1">
      <c r="L110" s="40"/>
    </row>
    <row r="111" spans="12:12" s="1" customFormat="1">
      <c r="L111" s="40"/>
    </row>
    <row r="112" spans="12:12" s="1" customFormat="1">
      <c r="L112" s="40"/>
    </row>
    <row r="113" spans="12:12" s="1" customFormat="1">
      <c r="L113" s="40"/>
    </row>
    <row r="114" spans="12:12" s="1" customFormat="1">
      <c r="L114" s="40"/>
    </row>
    <row r="115" spans="12:12" s="1" customFormat="1">
      <c r="L115" s="40"/>
    </row>
    <row r="116" spans="12:12" s="1" customFormat="1">
      <c r="L116" s="40"/>
    </row>
    <row r="117" spans="12:12" s="1" customFormat="1">
      <c r="L117" s="40"/>
    </row>
    <row r="118" spans="12:12" s="1" customFormat="1">
      <c r="L118" s="40"/>
    </row>
    <row r="119" spans="12:12" s="1" customFormat="1">
      <c r="L119" s="40"/>
    </row>
    <row r="120" spans="12:12" s="1" customFormat="1">
      <c r="L120" s="40"/>
    </row>
    <row r="121" spans="12:12" s="1" customFormat="1">
      <c r="L121" s="40"/>
    </row>
    <row r="122" spans="12:12" s="1" customFormat="1">
      <c r="L122" s="40"/>
    </row>
    <row r="123" spans="12:12" s="1" customFormat="1">
      <c r="L123" s="40"/>
    </row>
    <row r="124" spans="12:12" s="1" customFormat="1">
      <c r="L124" s="40"/>
    </row>
    <row r="125" spans="12:12" s="1" customFormat="1">
      <c r="L125" s="40"/>
    </row>
    <row r="126" spans="12:12" s="1" customFormat="1">
      <c r="L126" s="40"/>
    </row>
    <row r="127" spans="12:12" s="1" customFormat="1">
      <c r="L127" s="40"/>
    </row>
    <row r="128" spans="12:12" s="1" customFormat="1">
      <c r="L128" s="40"/>
    </row>
    <row r="129" spans="12:12" s="1" customFormat="1">
      <c r="L129" s="40"/>
    </row>
    <row r="130" spans="12:12" s="1" customFormat="1">
      <c r="L130" s="40"/>
    </row>
    <row r="131" spans="12:12" s="1" customFormat="1">
      <c r="L131" s="40"/>
    </row>
    <row r="132" spans="12:12" s="1" customFormat="1">
      <c r="L132" s="40"/>
    </row>
    <row r="133" spans="12:12" s="1" customFormat="1">
      <c r="L133" s="40"/>
    </row>
    <row r="134" spans="12:12" s="1" customFormat="1">
      <c r="L134" s="40"/>
    </row>
    <row r="135" spans="12:12" s="1" customFormat="1">
      <c r="L135" s="40"/>
    </row>
    <row r="136" spans="12:12" s="1" customFormat="1">
      <c r="L136" s="40"/>
    </row>
    <row r="137" spans="12:12" s="1" customFormat="1">
      <c r="L137" s="40"/>
    </row>
    <row r="138" spans="12:12" s="1" customFormat="1">
      <c r="L138" s="40"/>
    </row>
    <row r="139" spans="12:12" s="1" customFormat="1">
      <c r="L139" s="40"/>
    </row>
    <row r="140" spans="12:12" s="1" customFormat="1">
      <c r="L140" s="40"/>
    </row>
    <row r="141" spans="12:12" s="1" customFormat="1">
      <c r="L141" s="40"/>
    </row>
    <row r="142" spans="12:12" s="1" customFormat="1">
      <c r="L142" s="40"/>
    </row>
    <row r="143" spans="12:12" s="1" customFormat="1">
      <c r="L143" s="40"/>
    </row>
    <row r="144" spans="12:12" s="1" customFormat="1">
      <c r="L144" s="40"/>
    </row>
    <row r="145" spans="12:12" s="1" customFormat="1">
      <c r="L145" s="40"/>
    </row>
    <row r="146" spans="12:12" s="1" customFormat="1">
      <c r="L146" s="40"/>
    </row>
    <row r="147" spans="12:12" s="1" customFormat="1">
      <c r="L147" s="40"/>
    </row>
    <row r="148" spans="12:12" s="1" customFormat="1">
      <c r="L148" s="40"/>
    </row>
    <row r="149" spans="12:12" s="1" customFormat="1">
      <c r="L149" s="40"/>
    </row>
    <row r="150" spans="12:12" s="1" customFormat="1">
      <c r="L150" s="40"/>
    </row>
    <row r="151" spans="12:12" s="1" customFormat="1">
      <c r="L151" s="40"/>
    </row>
    <row r="152" spans="12:12" s="1" customFormat="1">
      <c r="L152" s="40"/>
    </row>
    <row r="153" spans="12:12" s="1" customFormat="1">
      <c r="L153" s="40"/>
    </row>
    <row r="154" spans="12:12" s="1" customFormat="1">
      <c r="L154" s="40"/>
    </row>
    <row r="155" spans="12:12" s="1" customFormat="1">
      <c r="L155" s="40"/>
    </row>
    <row r="156" spans="12:12" s="1" customFormat="1">
      <c r="L156" s="40"/>
    </row>
    <row r="157" spans="12:12" s="1" customFormat="1">
      <c r="L157" s="40"/>
    </row>
    <row r="158" spans="12:12" s="1" customFormat="1">
      <c r="L158" s="40"/>
    </row>
    <row r="159" spans="12:12" s="1" customFormat="1">
      <c r="L159" s="40"/>
    </row>
    <row r="160" spans="12:12" s="1" customFormat="1">
      <c r="L160" s="40"/>
    </row>
    <row r="161" spans="12:12" s="1" customFormat="1">
      <c r="L161" s="40"/>
    </row>
    <row r="162" spans="12:12" s="1" customFormat="1">
      <c r="L162" s="40"/>
    </row>
    <row r="163" spans="12:12" s="1" customFormat="1">
      <c r="L163" s="40"/>
    </row>
    <row r="164" spans="12:12" s="1" customFormat="1">
      <c r="L164" s="40"/>
    </row>
    <row r="165" spans="12:12" s="1" customFormat="1">
      <c r="L165" s="40"/>
    </row>
    <row r="166" spans="12:12" s="1" customFormat="1">
      <c r="L166" s="40"/>
    </row>
    <row r="167" spans="12:12" s="1" customFormat="1">
      <c r="L167" s="40"/>
    </row>
    <row r="168" spans="12:12" s="1" customFormat="1">
      <c r="L168" s="40"/>
    </row>
    <row r="169" spans="12:12" s="1" customFormat="1">
      <c r="L169" s="40"/>
    </row>
    <row r="170" spans="12:12" s="1" customFormat="1">
      <c r="L170" s="40"/>
    </row>
    <row r="171" spans="12:12" s="1" customFormat="1">
      <c r="L171" s="40"/>
    </row>
    <row r="172" spans="12:12" s="1" customFormat="1">
      <c r="L172" s="40"/>
    </row>
    <row r="173" spans="12:12" s="1" customFormat="1">
      <c r="L173" s="40"/>
    </row>
    <row r="174" spans="12:12" s="1" customFormat="1">
      <c r="L174" s="40"/>
    </row>
    <row r="175" spans="12:12" s="1" customFormat="1">
      <c r="L175" s="40"/>
    </row>
    <row r="176" spans="12:12" s="1" customFormat="1">
      <c r="L176" s="40"/>
    </row>
    <row r="177" spans="12:12" s="1" customFormat="1">
      <c r="L177" s="40"/>
    </row>
    <row r="178" spans="12:12" s="1" customFormat="1">
      <c r="L178" s="40"/>
    </row>
    <row r="179" spans="12:12" s="1" customFormat="1">
      <c r="L179" s="40"/>
    </row>
    <row r="180" spans="12:12" s="1" customFormat="1">
      <c r="L180" s="40"/>
    </row>
    <row r="181" spans="12:12" s="1" customFormat="1">
      <c r="L181" s="40"/>
    </row>
    <row r="182" spans="12:12" s="1" customFormat="1">
      <c r="L182" s="40"/>
    </row>
    <row r="183" spans="12:12" s="1" customFormat="1">
      <c r="L183" s="40"/>
    </row>
    <row r="184" spans="12:12" s="1" customFormat="1">
      <c r="L184" s="40"/>
    </row>
    <row r="185" spans="12:12" s="1" customFormat="1">
      <c r="L185" s="40"/>
    </row>
    <row r="186" spans="12:12" s="1" customFormat="1">
      <c r="L186" s="40"/>
    </row>
    <row r="187" spans="12:12" s="1" customFormat="1">
      <c r="L187" s="40"/>
    </row>
    <row r="188" spans="12:12" s="1" customFormat="1">
      <c r="L188" s="40"/>
    </row>
    <row r="189" spans="12:12" s="1" customFormat="1">
      <c r="L189" s="40"/>
    </row>
    <row r="190" spans="12:12" s="1" customFormat="1">
      <c r="L190" s="40"/>
    </row>
    <row r="191" spans="12:12" s="1" customFormat="1">
      <c r="L191" s="40"/>
    </row>
    <row r="192" spans="12:12" s="1" customFormat="1">
      <c r="L192" s="40"/>
    </row>
    <row r="193" spans="12:12" s="1" customFormat="1">
      <c r="L193" s="40"/>
    </row>
    <row r="194" spans="12:12" s="1" customFormat="1">
      <c r="L194" s="40"/>
    </row>
    <row r="195" spans="12:12" s="1" customFormat="1">
      <c r="L195" s="40"/>
    </row>
    <row r="196" spans="12:12" s="1" customFormat="1">
      <c r="L196" s="40"/>
    </row>
    <row r="197" spans="12:12" s="1" customFormat="1">
      <c r="L197" s="40"/>
    </row>
    <row r="198" spans="12:12" s="1" customFormat="1">
      <c r="L198" s="40"/>
    </row>
    <row r="199" spans="12:12" s="1" customFormat="1">
      <c r="L199" s="40"/>
    </row>
    <row r="200" spans="12:12" s="1" customFormat="1">
      <c r="L200" s="40"/>
    </row>
    <row r="201" spans="12:12" s="1" customFormat="1">
      <c r="L201" s="40"/>
    </row>
    <row r="202" spans="12:12" s="1" customFormat="1">
      <c r="L202" s="40"/>
    </row>
    <row r="203" spans="12:12" s="1" customFormat="1">
      <c r="L203" s="40"/>
    </row>
    <row r="204" spans="12:12" s="1" customFormat="1">
      <c r="L204" s="40"/>
    </row>
    <row r="205" spans="12:12" s="1" customFormat="1">
      <c r="L205" s="40"/>
    </row>
    <row r="206" spans="12:12" s="1" customFormat="1">
      <c r="L206" s="40"/>
    </row>
    <row r="207" spans="12:12" s="1" customFormat="1">
      <c r="L207" s="40"/>
    </row>
    <row r="208" spans="12:12" s="1" customFormat="1">
      <c r="L208" s="40"/>
    </row>
    <row r="209" spans="12:12" s="1" customFormat="1">
      <c r="L209" s="40"/>
    </row>
    <row r="210" spans="12:12" s="1" customFormat="1">
      <c r="L210" s="40"/>
    </row>
    <row r="211" spans="12:12" s="1" customFormat="1">
      <c r="L211" s="40"/>
    </row>
    <row r="212" spans="12:12" s="1" customFormat="1">
      <c r="L212" s="40"/>
    </row>
    <row r="213" spans="12:12" s="1" customFormat="1">
      <c r="L213" s="40"/>
    </row>
    <row r="214" spans="12:12" s="1" customFormat="1">
      <c r="L214" s="40"/>
    </row>
    <row r="215" spans="12:12" s="1" customFormat="1">
      <c r="L215" s="40"/>
    </row>
    <row r="216" spans="12:12" s="1" customFormat="1">
      <c r="L216" s="40"/>
    </row>
    <row r="217" spans="12:12" s="1" customFormat="1">
      <c r="L217" s="40"/>
    </row>
    <row r="218" spans="12:12" s="1" customFormat="1">
      <c r="L218" s="40"/>
    </row>
    <row r="219" spans="12:12" s="1" customFormat="1">
      <c r="L219" s="40"/>
    </row>
    <row r="220" spans="12:12" s="1" customFormat="1">
      <c r="L220" s="40"/>
    </row>
    <row r="221" spans="12:12" s="1" customFormat="1">
      <c r="L221" s="40"/>
    </row>
    <row r="222" spans="12:12" s="1" customFormat="1">
      <c r="L222" s="40"/>
    </row>
    <row r="223" spans="12:12" s="1" customFormat="1">
      <c r="L223" s="40"/>
    </row>
    <row r="224" spans="12:12" s="1" customFormat="1">
      <c r="L224" s="40"/>
    </row>
    <row r="225" spans="12:12" s="1" customFormat="1">
      <c r="L225" s="40"/>
    </row>
    <row r="226" spans="12:12" s="1" customFormat="1">
      <c r="L226" s="40"/>
    </row>
    <row r="227" spans="12:12" s="1" customFormat="1">
      <c r="L227" s="40"/>
    </row>
    <row r="228" spans="12:12" s="1" customFormat="1">
      <c r="L228" s="40"/>
    </row>
    <row r="229" spans="12:12" s="1" customFormat="1">
      <c r="L229" s="40"/>
    </row>
    <row r="230" spans="12:12" s="1" customFormat="1">
      <c r="L230" s="40"/>
    </row>
    <row r="231" spans="12:12" s="1" customFormat="1">
      <c r="L231" s="40"/>
    </row>
    <row r="232" spans="12:12" s="1" customFormat="1">
      <c r="L232" s="40"/>
    </row>
    <row r="233" spans="12:12" s="1" customFormat="1">
      <c r="L233" s="40"/>
    </row>
    <row r="234" spans="12:12" s="1" customFormat="1">
      <c r="L234" s="40"/>
    </row>
    <row r="235" spans="12:12" s="1" customFormat="1">
      <c r="L235" s="40"/>
    </row>
    <row r="236" spans="12:12" s="1" customFormat="1">
      <c r="L236" s="40"/>
    </row>
    <row r="237" spans="12:12" s="1" customFormat="1">
      <c r="L237" s="40"/>
    </row>
    <row r="238" spans="12:12" s="1" customFormat="1">
      <c r="L238" s="40"/>
    </row>
    <row r="239" spans="12:12" s="1" customFormat="1">
      <c r="L239" s="40"/>
    </row>
    <row r="240" spans="12:12" s="1" customFormat="1">
      <c r="L240" s="40"/>
    </row>
    <row r="241" spans="12:12" s="1" customFormat="1">
      <c r="L241" s="40"/>
    </row>
    <row r="242" spans="12:12" s="1" customFormat="1">
      <c r="L242" s="40"/>
    </row>
    <row r="243" spans="12:12" s="1" customFormat="1">
      <c r="L243" s="40"/>
    </row>
    <row r="244" spans="12:12" s="1" customFormat="1">
      <c r="L244" s="40"/>
    </row>
    <row r="245" spans="12:12" s="1" customFormat="1">
      <c r="L245" s="40"/>
    </row>
    <row r="246" spans="12:12" s="1" customFormat="1">
      <c r="L246" s="40"/>
    </row>
    <row r="247" spans="12:12" s="1" customFormat="1">
      <c r="L247" s="40"/>
    </row>
    <row r="248" spans="12:12" s="1" customFormat="1">
      <c r="L248" s="40"/>
    </row>
    <row r="249" spans="12:12" s="1" customFormat="1">
      <c r="L249" s="40"/>
    </row>
    <row r="250" spans="12:12" s="1" customFormat="1">
      <c r="L250" s="40"/>
    </row>
    <row r="251" spans="12:12" s="1" customFormat="1">
      <c r="L251" s="40"/>
    </row>
    <row r="252" spans="12:12" s="1" customFormat="1">
      <c r="L252" s="40"/>
    </row>
    <row r="253" spans="12:12" s="1" customFormat="1">
      <c r="L253" s="40"/>
    </row>
    <row r="254" spans="12:12" s="1" customFormat="1">
      <c r="L254" s="40"/>
    </row>
    <row r="255" spans="12:12" s="1" customFormat="1">
      <c r="L255" s="40"/>
    </row>
    <row r="256" spans="12:12" s="1" customFormat="1">
      <c r="L256" s="40"/>
    </row>
    <row r="257" spans="12:12" s="1" customFormat="1">
      <c r="L257" s="40"/>
    </row>
    <row r="258" spans="12:12" s="1" customFormat="1">
      <c r="L258" s="40"/>
    </row>
    <row r="259" spans="12:12" s="1" customFormat="1">
      <c r="L259" s="40"/>
    </row>
    <row r="260" spans="12:12" s="1" customFormat="1">
      <c r="L260" s="40"/>
    </row>
    <row r="261" spans="12:12" s="1" customFormat="1">
      <c r="L261" s="40"/>
    </row>
    <row r="262" spans="12:12" s="1" customFormat="1">
      <c r="L262" s="40"/>
    </row>
    <row r="263" spans="12:12" s="1" customFormat="1">
      <c r="L263" s="40"/>
    </row>
    <row r="264" spans="12:12" s="1" customFormat="1">
      <c r="L264" s="40"/>
    </row>
    <row r="265" spans="12:12" s="1" customFormat="1">
      <c r="L265" s="40"/>
    </row>
    <row r="266" spans="12:12" s="1" customFormat="1">
      <c r="L266" s="40"/>
    </row>
    <row r="267" spans="12:12" s="1" customFormat="1">
      <c r="L267" s="40"/>
    </row>
    <row r="268" spans="12:12" s="1" customFormat="1">
      <c r="L268" s="40"/>
    </row>
    <row r="269" spans="12:12" s="1" customFormat="1">
      <c r="L269" s="40"/>
    </row>
    <row r="270" spans="12:12" s="1" customFormat="1">
      <c r="L270" s="40"/>
    </row>
    <row r="271" spans="12:12" s="1" customFormat="1">
      <c r="L271" s="40"/>
    </row>
    <row r="272" spans="12:12" s="1" customFormat="1">
      <c r="L272" s="40"/>
    </row>
    <row r="273" spans="12:12" s="1" customFormat="1">
      <c r="L273" s="40"/>
    </row>
    <row r="274" spans="12:12" s="1" customFormat="1">
      <c r="L274" s="40"/>
    </row>
    <row r="275" spans="12:12" s="1" customFormat="1">
      <c r="L275" s="40"/>
    </row>
    <row r="276" spans="12:12" s="1" customFormat="1">
      <c r="L276" s="40"/>
    </row>
    <row r="277" spans="12:12" s="1" customFormat="1">
      <c r="L277" s="40"/>
    </row>
    <row r="278" spans="12:12" s="1" customFormat="1">
      <c r="L278" s="40"/>
    </row>
    <row r="279" spans="12:12" s="1" customFormat="1">
      <c r="L279" s="40"/>
    </row>
    <row r="280" spans="12:12" s="1" customFormat="1">
      <c r="L280" s="40"/>
    </row>
    <row r="281" spans="12:12" s="1" customFormat="1">
      <c r="L281" s="40"/>
    </row>
    <row r="282" spans="12:12" s="1" customFormat="1">
      <c r="L282" s="40"/>
    </row>
    <row r="283" spans="12:12" s="1" customFormat="1">
      <c r="L283" s="40"/>
    </row>
    <row r="284" spans="12:12" s="1" customFormat="1">
      <c r="L284" s="40"/>
    </row>
    <row r="285" spans="12:12" s="1" customFormat="1">
      <c r="L285" s="40"/>
    </row>
    <row r="286" spans="12:12" s="1" customFormat="1">
      <c r="L286" s="40"/>
    </row>
    <row r="287" spans="12:12" s="1" customFormat="1">
      <c r="L287" s="40"/>
    </row>
    <row r="288" spans="12:12" s="1" customFormat="1">
      <c r="L288" s="40"/>
    </row>
    <row r="289" spans="12:12" s="1" customFormat="1">
      <c r="L289" s="40"/>
    </row>
    <row r="290" spans="12:12" s="1" customFormat="1">
      <c r="L290" s="40"/>
    </row>
    <row r="291" spans="12:12" s="1" customFormat="1">
      <c r="L291" s="40"/>
    </row>
    <row r="292" spans="12:12" s="1" customFormat="1">
      <c r="L292" s="40"/>
    </row>
    <row r="293" spans="12:12" s="1" customFormat="1">
      <c r="L293" s="40"/>
    </row>
    <row r="294" spans="12:12" s="1" customFormat="1">
      <c r="L294" s="40"/>
    </row>
    <row r="295" spans="12:12" s="1" customFormat="1">
      <c r="L295" s="40"/>
    </row>
    <row r="296" spans="12:12" s="1" customFormat="1">
      <c r="L296" s="40"/>
    </row>
    <row r="297" spans="12:12" s="1" customFormat="1">
      <c r="L297" s="40"/>
    </row>
    <row r="298" spans="12:12" s="1" customFormat="1">
      <c r="L298" s="40"/>
    </row>
    <row r="299" spans="12:12" s="1" customFormat="1">
      <c r="L299" s="40"/>
    </row>
    <row r="300" spans="12:12" s="1" customFormat="1">
      <c r="L300" s="40"/>
    </row>
    <row r="301" spans="12:12" s="1" customFormat="1">
      <c r="L301" s="40"/>
    </row>
    <row r="302" spans="12:12" s="1" customFormat="1">
      <c r="L302" s="40"/>
    </row>
    <row r="303" spans="12:12" s="1" customFormat="1">
      <c r="L303" s="40"/>
    </row>
    <row r="304" spans="12:12" s="1" customFormat="1">
      <c r="L304" s="40"/>
    </row>
    <row r="305" spans="12:12" s="1" customFormat="1">
      <c r="L305" s="40"/>
    </row>
    <row r="306" spans="12:12" s="1" customFormat="1">
      <c r="L306" s="40"/>
    </row>
    <row r="307" spans="12:12" s="1" customFormat="1">
      <c r="L307" s="40"/>
    </row>
    <row r="308" spans="12:12" s="1" customFormat="1">
      <c r="L308" s="40"/>
    </row>
    <row r="309" spans="12:12" s="1" customFormat="1">
      <c r="L309" s="40"/>
    </row>
    <row r="310" spans="12:12" s="1" customFormat="1">
      <c r="L310" s="40"/>
    </row>
    <row r="311" spans="12:12" s="1" customFormat="1">
      <c r="L311" s="40"/>
    </row>
    <row r="312" spans="12:12" s="1" customFormat="1">
      <c r="L312" s="40"/>
    </row>
    <row r="313" spans="12:12" s="1" customFormat="1">
      <c r="L313" s="40"/>
    </row>
    <row r="314" spans="12:12" s="1" customFormat="1">
      <c r="L314" s="40"/>
    </row>
    <row r="315" spans="12:12" s="1" customFormat="1">
      <c r="L315" s="40"/>
    </row>
    <row r="316" spans="12:12" s="1" customFormat="1">
      <c r="L316" s="40"/>
    </row>
    <row r="317" spans="12:12" s="1" customFormat="1">
      <c r="L317" s="40"/>
    </row>
    <row r="318" spans="12:12" s="1" customFormat="1">
      <c r="L318" s="40"/>
    </row>
    <row r="319" spans="12:12" s="1" customFormat="1">
      <c r="L319" s="40"/>
    </row>
    <row r="320" spans="12:12" s="1" customFormat="1">
      <c r="L320" s="40"/>
    </row>
    <row r="321" spans="12:12" s="1" customFormat="1">
      <c r="L321" s="40"/>
    </row>
    <row r="322" spans="12:12" s="1" customFormat="1">
      <c r="L322" s="40"/>
    </row>
    <row r="323" spans="12:12" s="1" customFormat="1">
      <c r="L323" s="40"/>
    </row>
    <row r="324" spans="12:12" s="1" customFormat="1">
      <c r="L324" s="40"/>
    </row>
    <row r="325" spans="12:12" s="1" customFormat="1">
      <c r="L325" s="40"/>
    </row>
    <row r="326" spans="12:12" s="1" customFormat="1">
      <c r="L326" s="40"/>
    </row>
    <row r="327" spans="12:12" s="1" customFormat="1">
      <c r="L327" s="40"/>
    </row>
    <row r="328" spans="12:12" s="1" customFormat="1">
      <c r="L328" s="40"/>
    </row>
    <row r="329" spans="12:12" s="1" customFormat="1">
      <c r="L329" s="40"/>
    </row>
    <row r="330" spans="12:12" s="1" customFormat="1">
      <c r="L330" s="40"/>
    </row>
    <row r="331" spans="12:12" s="1" customFormat="1">
      <c r="L331" s="40"/>
    </row>
    <row r="332" spans="12:12" s="1" customFormat="1">
      <c r="L332" s="40"/>
    </row>
    <row r="333" spans="12:12" s="1" customFormat="1">
      <c r="L333" s="40"/>
    </row>
    <row r="334" spans="12:12" s="1" customFormat="1">
      <c r="L334" s="40"/>
    </row>
    <row r="335" spans="12:12" s="1" customFormat="1">
      <c r="L335" s="40"/>
    </row>
    <row r="336" spans="12:12" s="1" customFormat="1">
      <c r="L336" s="40"/>
    </row>
    <row r="337" spans="12:12" s="1" customFormat="1">
      <c r="L337" s="40"/>
    </row>
    <row r="338" spans="12:12" s="1" customFormat="1">
      <c r="L338" s="40"/>
    </row>
    <row r="339" spans="12:12" s="1" customFormat="1">
      <c r="L339" s="40"/>
    </row>
    <row r="340" spans="12:12" s="1" customFormat="1">
      <c r="L340" s="40"/>
    </row>
    <row r="341" spans="12:12" s="1" customFormat="1">
      <c r="L341" s="40"/>
    </row>
    <row r="342" spans="12:12" s="1" customFormat="1">
      <c r="L342" s="40"/>
    </row>
    <row r="343" spans="12:12" s="1" customFormat="1">
      <c r="L343" s="40"/>
    </row>
    <row r="344" spans="12:12" s="1" customFormat="1">
      <c r="L344" s="40"/>
    </row>
    <row r="345" spans="12:12" s="1" customFormat="1">
      <c r="L345" s="40"/>
    </row>
    <row r="346" spans="12:12" s="1" customFormat="1">
      <c r="L346" s="40"/>
    </row>
    <row r="347" spans="12:12" s="1" customFormat="1">
      <c r="L347" s="40"/>
    </row>
    <row r="348" spans="12:12" s="1" customFormat="1">
      <c r="L348" s="40"/>
    </row>
    <row r="349" spans="12:12" s="1" customFormat="1">
      <c r="L349" s="40"/>
    </row>
    <row r="350" spans="12:12" s="1" customFormat="1">
      <c r="L350" s="40"/>
    </row>
    <row r="351" spans="12:12" s="1" customFormat="1">
      <c r="L351" s="40"/>
    </row>
    <row r="352" spans="12:12" s="1" customFormat="1">
      <c r="L352" s="40"/>
    </row>
    <row r="353" spans="12:12" s="1" customFormat="1">
      <c r="L353" s="40"/>
    </row>
    <row r="354" spans="12:12" s="1" customFormat="1">
      <c r="L354" s="40"/>
    </row>
    <row r="355" spans="12:12" s="1" customFormat="1">
      <c r="L355" s="40"/>
    </row>
    <row r="356" spans="12:12" s="1" customFormat="1">
      <c r="L356" s="40"/>
    </row>
    <row r="357" spans="12:12" s="1" customFormat="1">
      <c r="L357" s="40"/>
    </row>
    <row r="358" spans="12:12" s="1" customFormat="1">
      <c r="L358" s="40"/>
    </row>
    <row r="359" spans="12:12" s="1" customFormat="1">
      <c r="L359" s="40"/>
    </row>
    <row r="360" spans="12:12" s="1" customFormat="1">
      <c r="L360" s="40"/>
    </row>
    <row r="361" spans="12:12" s="1" customFormat="1">
      <c r="L361" s="40"/>
    </row>
    <row r="362" spans="12:12" s="1" customFormat="1">
      <c r="L362" s="40"/>
    </row>
    <row r="363" spans="12:12" s="1" customFormat="1">
      <c r="L363" s="40"/>
    </row>
    <row r="364" spans="12:12" s="1" customFormat="1">
      <c r="L364" s="40"/>
    </row>
    <row r="365" spans="12:12" s="1" customFormat="1">
      <c r="L365" s="40"/>
    </row>
    <row r="366" spans="12:12" s="1" customFormat="1">
      <c r="L366" s="40"/>
    </row>
    <row r="367" spans="12:12" s="1" customFormat="1">
      <c r="L367" s="40"/>
    </row>
    <row r="368" spans="12:12" s="1" customFormat="1">
      <c r="L368" s="40"/>
    </row>
    <row r="369" spans="12:12" s="1" customFormat="1">
      <c r="L369" s="40"/>
    </row>
    <row r="370" spans="12:12" s="1" customFormat="1">
      <c r="L370" s="40"/>
    </row>
    <row r="371" spans="12:12" s="1" customFormat="1">
      <c r="L371" s="40"/>
    </row>
    <row r="372" spans="12:12" s="1" customFormat="1">
      <c r="L372" s="40"/>
    </row>
    <row r="373" spans="12:12" s="1" customFormat="1">
      <c r="L373" s="40"/>
    </row>
    <row r="374" spans="12:12" s="1" customFormat="1">
      <c r="L374" s="40"/>
    </row>
    <row r="375" spans="12:12" s="1" customFormat="1">
      <c r="L375" s="40"/>
    </row>
    <row r="376" spans="12:12" s="1" customFormat="1">
      <c r="L376" s="40"/>
    </row>
    <row r="377" spans="12:12" s="1" customFormat="1">
      <c r="L377" s="40"/>
    </row>
    <row r="378" spans="12:12" s="1" customFormat="1">
      <c r="L378" s="40"/>
    </row>
    <row r="379" spans="12:12" s="1" customFormat="1">
      <c r="L379" s="40"/>
    </row>
    <row r="380" spans="12:12" s="1" customFormat="1">
      <c r="L380" s="40"/>
    </row>
    <row r="381" spans="12:12" s="1" customFormat="1">
      <c r="L381" s="40"/>
    </row>
    <row r="382" spans="12:12" s="1" customFormat="1">
      <c r="L382" s="40"/>
    </row>
    <row r="383" spans="12:12" s="1" customFormat="1">
      <c r="L383" s="40"/>
    </row>
    <row r="384" spans="12:12" s="1" customFormat="1">
      <c r="L384" s="40"/>
    </row>
    <row r="385" spans="12:12" s="1" customFormat="1">
      <c r="L385" s="40"/>
    </row>
    <row r="386" spans="12:12" s="1" customFormat="1">
      <c r="L386" s="40"/>
    </row>
    <row r="387" spans="12:12" s="1" customFormat="1">
      <c r="L387" s="40"/>
    </row>
    <row r="388" spans="12:12" s="1" customFormat="1">
      <c r="L388" s="40"/>
    </row>
    <row r="389" spans="12:12" s="1" customFormat="1">
      <c r="L389" s="40"/>
    </row>
    <row r="390" spans="12:12" s="1" customFormat="1">
      <c r="L390" s="40"/>
    </row>
    <row r="391" spans="12:12" s="1" customFormat="1">
      <c r="L391" s="40"/>
    </row>
    <row r="392" spans="12:12" s="1" customFormat="1">
      <c r="L392" s="40"/>
    </row>
    <row r="393" spans="12:12" s="1" customFormat="1">
      <c r="L393" s="40"/>
    </row>
    <row r="394" spans="12:12" s="1" customFormat="1">
      <c r="L394" s="40"/>
    </row>
    <row r="395" spans="12:12" s="1" customFormat="1">
      <c r="L395" s="40"/>
    </row>
    <row r="396" spans="12:12" s="1" customFormat="1">
      <c r="L396" s="40"/>
    </row>
    <row r="397" spans="12:12" s="1" customFormat="1">
      <c r="L397" s="40"/>
    </row>
    <row r="398" spans="12:12" s="1" customFormat="1">
      <c r="L398" s="40"/>
    </row>
    <row r="399" spans="12:12" s="1" customFormat="1">
      <c r="L399" s="40"/>
    </row>
    <row r="400" spans="12:12" s="1" customFormat="1">
      <c r="L400" s="40"/>
    </row>
    <row r="401" spans="12:12" s="1" customFormat="1">
      <c r="L401" s="40"/>
    </row>
    <row r="402" spans="12:12" s="1" customFormat="1">
      <c r="L402" s="40"/>
    </row>
    <row r="403" spans="12:12" s="1" customFormat="1">
      <c r="L403" s="40"/>
    </row>
    <row r="404" spans="12:12" s="1" customFormat="1">
      <c r="L404" s="40"/>
    </row>
    <row r="405" spans="12:12" s="1" customFormat="1">
      <c r="L405" s="40"/>
    </row>
    <row r="406" spans="12:12" s="1" customFormat="1">
      <c r="L406" s="40"/>
    </row>
    <row r="407" spans="12:12" s="1" customFormat="1">
      <c r="L407" s="40"/>
    </row>
    <row r="408" spans="12:12" s="1" customFormat="1">
      <c r="L408" s="40"/>
    </row>
    <row r="409" spans="12:12" s="1" customFormat="1">
      <c r="L409" s="40"/>
    </row>
    <row r="410" spans="12:12" s="1" customFormat="1">
      <c r="L410" s="40"/>
    </row>
    <row r="411" spans="12:12" s="1" customFormat="1">
      <c r="L411" s="40"/>
    </row>
    <row r="412" spans="12:12" s="1" customFormat="1">
      <c r="L412" s="40"/>
    </row>
    <row r="413" spans="12:12" s="1" customFormat="1">
      <c r="L413" s="40"/>
    </row>
    <row r="414" spans="12:12" s="1" customFormat="1">
      <c r="L414" s="40"/>
    </row>
    <row r="415" spans="12:12" s="1" customFormat="1">
      <c r="L415" s="40"/>
    </row>
    <row r="416" spans="12:12" s="1" customFormat="1">
      <c r="L416" s="40"/>
    </row>
    <row r="417" spans="12:12" s="1" customFormat="1">
      <c r="L417" s="40"/>
    </row>
    <row r="418" spans="12:12" s="1" customFormat="1">
      <c r="L418" s="40"/>
    </row>
    <row r="419" spans="12:12" s="1" customFormat="1">
      <c r="L419" s="40"/>
    </row>
    <row r="420" spans="12:12" s="1" customFormat="1">
      <c r="L420" s="40"/>
    </row>
    <row r="421" spans="12:12" s="1" customFormat="1">
      <c r="L421" s="40"/>
    </row>
    <row r="422" spans="12:12" s="1" customFormat="1">
      <c r="L422" s="40"/>
    </row>
    <row r="423" spans="12:12" s="1" customFormat="1">
      <c r="L423" s="40"/>
    </row>
    <row r="424" spans="12:12" s="1" customFormat="1">
      <c r="L424" s="40"/>
    </row>
    <row r="425" spans="12:12" s="1" customFormat="1">
      <c r="L425" s="40"/>
    </row>
    <row r="426" spans="12:12" s="1" customFormat="1">
      <c r="L426" s="40"/>
    </row>
    <row r="427" spans="12:12" s="1" customFormat="1">
      <c r="L427" s="40"/>
    </row>
    <row r="428" spans="12:12" s="1" customFormat="1">
      <c r="L428" s="40"/>
    </row>
    <row r="429" spans="12:12" s="1" customFormat="1">
      <c r="L429" s="40"/>
    </row>
    <row r="430" spans="12:12" s="1" customFormat="1">
      <c r="L430" s="40"/>
    </row>
    <row r="431" spans="12:12" s="1" customFormat="1">
      <c r="L431" s="40"/>
    </row>
    <row r="432" spans="12:12" s="1" customFormat="1">
      <c r="L432" s="40"/>
    </row>
    <row r="433" spans="12:12" s="1" customFormat="1">
      <c r="L433" s="40"/>
    </row>
    <row r="434" spans="12:12" s="1" customFormat="1">
      <c r="L434" s="40"/>
    </row>
    <row r="435" spans="12:12" s="1" customFormat="1">
      <c r="L435" s="40"/>
    </row>
    <row r="436" spans="12:12" s="1" customFormat="1">
      <c r="L436" s="40"/>
    </row>
    <row r="437" spans="12:12" s="1" customFormat="1">
      <c r="L437" s="40"/>
    </row>
    <row r="438" spans="12:12" s="1" customFormat="1">
      <c r="L438" s="40"/>
    </row>
    <row r="439" spans="12:12" s="1" customFormat="1">
      <c r="L439" s="40"/>
    </row>
    <row r="440" spans="12:12" s="1" customFormat="1">
      <c r="L440" s="40"/>
    </row>
    <row r="441" spans="12:12" s="1" customFormat="1">
      <c r="L441" s="40"/>
    </row>
    <row r="442" spans="12:12" s="1" customFormat="1">
      <c r="L442" s="40"/>
    </row>
    <row r="443" spans="12:12" s="1" customFormat="1">
      <c r="L443" s="40"/>
    </row>
    <row r="444" spans="12:12" s="1" customFormat="1">
      <c r="L444" s="40"/>
    </row>
    <row r="445" spans="12:12" s="1" customFormat="1">
      <c r="L445" s="40"/>
    </row>
    <row r="446" spans="12:12" s="1" customFormat="1">
      <c r="L446" s="40"/>
    </row>
    <row r="447" spans="12:12" s="1" customFormat="1">
      <c r="L447" s="40"/>
    </row>
    <row r="448" spans="12:12" s="1" customFormat="1">
      <c r="L448" s="40"/>
    </row>
    <row r="449" spans="12:12" s="1" customFormat="1">
      <c r="L449" s="40"/>
    </row>
    <row r="450" spans="12:12" s="1" customFormat="1">
      <c r="L450" s="40"/>
    </row>
    <row r="451" spans="12:12" s="1" customFormat="1">
      <c r="L451" s="40"/>
    </row>
    <row r="452" spans="12:12" s="1" customFormat="1">
      <c r="L452" s="40"/>
    </row>
    <row r="453" spans="12:12" s="1" customFormat="1">
      <c r="L453" s="40"/>
    </row>
    <row r="454" spans="12:12" s="1" customFormat="1">
      <c r="L454" s="40"/>
    </row>
    <row r="455" spans="12:12" s="1" customFormat="1">
      <c r="L455" s="40"/>
    </row>
    <row r="456" spans="12:12" s="1" customFormat="1">
      <c r="L456" s="40"/>
    </row>
    <row r="457" spans="12:12" s="1" customFormat="1">
      <c r="L457" s="40"/>
    </row>
    <row r="458" spans="12:12" s="1" customFormat="1">
      <c r="L458" s="40"/>
    </row>
    <row r="459" spans="12:12" s="1" customFormat="1">
      <c r="L459" s="40"/>
    </row>
    <row r="460" spans="12:12" s="1" customFormat="1">
      <c r="L460" s="40"/>
    </row>
    <row r="461" spans="12:12" s="1" customFormat="1">
      <c r="L461" s="40"/>
    </row>
    <row r="462" spans="12:12" s="1" customFormat="1">
      <c r="L462" s="40"/>
    </row>
    <row r="463" spans="12:12" s="1" customFormat="1">
      <c r="L463" s="40"/>
    </row>
    <row r="464" spans="12:12" s="1" customFormat="1">
      <c r="L464" s="40"/>
    </row>
    <row r="465" spans="12:12" s="1" customFormat="1">
      <c r="L465" s="40"/>
    </row>
    <row r="466" spans="12:12" s="1" customFormat="1">
      <c r="L466" s="40"/>
    </row>
    <row r="467" spans="12:12" s="1" customFormat="1">
      <c r="L467" s="40"/>
    </row>
    <row r="468" spans="12:12" s="1" customFormat="1">
      <c r="L468" s="40"/>
    </row>
    <row r="469" spans="12:12" s="1" customFormat="1">
      <c r="L469" s="40"/>
    </row>
    <row r="470" spans="12:12" s="1" customFormat="1">
      <c r="L470" s="40"/>
    </row>
    <row r="471" spans="12:12" s="1" customFormat="1">
      <c r="L471" s="40"/>
    </row>
    <row r="472" spans="12:12" s="1" customFormat="1">
      <c r="L472" s="40"/>
    </row>
    <row r="473" spans="12:12" s="1" customFormat="1">
      <c r="L473" s="40"/>
    </row>
    <row r="474" spans="12:12" s="1" customFormat="1">
      <c r="L474" s="40"/>
    </row>
    <row r="475" spans="12:12" s="1" customFormat="1">
      <c r="L475" s="40"/>
    </row>
    <row r="476" spans="12:12" s="1" customFormat="1">
      <c r="L476" s="40"/>
    </row>
    <row r="477" spans="12:12" s="1" customFormat="1">
      <c r="L477" s="40"/>
    </row>
    <row r="478" spans="12:12" s="1" customFormat="1">
      <c r="L478" s="40"/>
    </row>
    <row r="479" spans="12:12" s="1" customFormat="1">
      <c r="L479" s="40"/>
    </row>
    <row r="480" spans="12:12" s="1" customFormat="1">
      <c r="L480" s="40"/>
    </row>
    <row r="481" spans="12:12" s="1" customFormat="1">
      <c r="L481" s="40"/>
    </row>
    <row r="482" spans="12:12" s="1" customFormat="1">
      <c r="L482" s="40"/>
    </row>
    <row r="483" spans="12:12" s="1" customFormat="1">
      <c r="L483" s="40"/>
    </row>
    <row r="484" spans="12:12" s="1" customFormat="1">
      <c r="L484" s="40"/>
    </row>
    <row r="485" spans="12:12" s="1" customFormat="1">
      <c r="L485" s="40"/>
    </row>
    <row r="486" spans="12:12" s="1" customFormat="1">
      <c r="L486" s="40"/>
    </row>
    <row r="487" spans="12:12" s="1" customFormat="1">
      <c r="L487" s="40"/>
    </row>
    <row r="488" spans="12:12" s="1" customFormat="1">
      <c r="L488" s="40"/>
    </row>
    <row r="489" spans="12:12" s="1" customFormat="1">
      <c r="L489" s="40"/>
    </row>
    <row r="490" spans="12:12" s="1" customFormat="1">
      <c r="L490" s="40"/>
    </row>
    <row r="491" spans="12:12" s="1" customFormat="1">
      <c r="L491" s="40"/>
    </row>
    <row r="492" spans="12:12" s="1" customFormat="1">
      <c r="L492" s="40"/>
    </row>
    <row r="493" spans="12:12" s="1" customFormat="1">
      <c r="L493" s="40"/>
    </row>
    <row r="494" spans="12:12" s="1" customFormat="1">
      <c r="L494" s="40"/>
    </row>
    <row r="495" spans="12:12" s="1" customFormat="1">
      <c r="L495" s="40"/>
    </row>
    <row r="496" spans="12:12" s="1" customFormat="1">
      <c r="L496" s="40"/>
    </row>
    <row r="497" spans="12:12" s="1" customFormat="1">
      <c r="L497" s="40"/>
    </row>
    <row r="498" spans="12:12" s="1" customFormat="1">
      <c r="L498" s="40"/>
    </row>
    <row r="499" spans="12:12" s="1" customFormat="1">
      <c r="L499" s="40"/>
    </row>
    <row r="500" spans="12:12" s="1" customFormat="1">
      <c r="L500" s="40"/>
    </row>
    <row r="501" spans="12:12" s="1" customFormat="1">
      <c r="L501" s="40"/>
    </row>
    <row r="502" spans="12:12" s="1" customFormat="1">
      <c r="L502" s="40"/>
    </row>
    <row r="503" spans="12:12" s="1" customFormat="1">
      <c r="L503" s="40"/>
    </row>
    <row r="504" spans="12:12" s="1" customFormat="1">
      <c r="L504" s="40"/>
    </row>
    <row r="505" spans="12:12" s="1" customFormat="1">
      <c r="L505" s="40"/>
    </row>
    <row r="506" spans="12:12" s="1" customFormat="1">
      <c r="L506" s="40"/>
    </row>
    <row r="507" spans="12:12" s="1" customFormat="1">
      <c r="L507" s="40"/>
    </row>
    <row r="508" spans="12:12" s="1" customFormat="1">
      <c r="L508" s="40"/>
    </row>
    <row r="509" spans="12:12" s="1" customFormat="1">
      <c r="L509" s="40"/>
    </row>
    <row r="510" spans="12:12" s="1" customFormat="1">
      <c r="L510" s="40"/>
    </row>
    <row r="511" spans="12:12" s="1" customFormat="1">
      <c r="L511" s="40"/>
    </row>
    <row r="512" spans="12:12" s="1" customFormat="1">
      <c r="L512" s="40"/>
    </row>
    <row r="513" spans="12:12" s="1" customFormat="1">
      <c r="L513" s="40"/>
    </row>
    <row r="514" spans="12:12" s="1" customFormat="1">
      <c r="L514" s="40"/>
    </row>
    <row r="515" spans="12:12" s="1" customFormat="1">
      <c r="L515" s="40"/>
    </row>
    <row r="516" spans="12:12" s="1" customFormat="1">
      <c r="L516" s="40"/>
    </row>
    <row r="517" spans="12:12" s="1" customFormat="1">
      <c r="L517" s="40"/>
    </row>
    <row r="518" spans="12:12" s="1" customFormat="1">
      <c r="L518" s="40"/>
    </row>
    <row r="519" spans="12:12" s="1" customFormat="1">
      <c r="L519" s="40"/>
    </row>
    <row r="520" spans="12:12" s="1" customFormat="1">
      <c r="L520" s="40"/>
    </row>
    <row r="521" spans="12:12" s="1" customFormat="1">
      <c r="L521" s="40"/>
    </row>
    <row r="522" spans="12:12" s="1" customFormat="1">
      <c r="L522" s="40"/>
    </row>
    <row r="523" spans="12:12" s="1" customFormat="1">
      <c r="L523" s="40"/>
    </row>
    <row r="524" spans="12:12" s="1" customFormat="1">
      <c r="L524" s="40"/>
    </row>
    <row r="525" spans="12:12" s="1" customFormat="1">
      <c r="L525" s="40"/>
    </row>
    <row r="526" spans="12:12" s="1" customFormat="1">
      <c r="L526" s="40"/>
    </row>
    <row r="527" spans="12:12" s="1" customFormat="1">
      <c r="L527" s="40"/>
    </row>
    <row r="528" spans="12:12" s="1" customFormat="1">
      <c r="L528" s="40"/>
    </row>
    <row r="529" spans="12:12" s="1" customFormat="1">
      <c r="L529" s="40"/>
    </row>
    <row r="530" spans="12:12" s="1" customFormat="1">
      <c r="L530" s="40"/>
    </row>
    <row r="531" spans="12:12" s="1" customFormat="1">
      <c r="L531" s="40"/>
    </row>
    <row r="532" spans="12:12" s="1" customFormat="1">
      <c r="L532" s="40"/>
    </row>
    <row r="533" spans="12:12" s="1" customFormat="1">
      <c r="L533" s="40"/>
    </row>
    <row r="534" spans="12:12" s="1" customFormat="1">
      <c r="L534" s="40"/>
    </row>
    <row r="535" spans="12:12" s="1" customFormat="1">
      <c r="L535" s="40"/>
    </row>
    <row r="536" spans="12:12" s="1" customFormat="1">
      <c r="L536" s="40"/>
    </row>
    <row r="537" spans="12:12" s="1" customFormat="1">
      <c r="L537" s="40"/>
    </row>
    <row r="538" spans="12:12" s="1" customFormat="1">
      <c r="L538" s="40"/>
    </row>
    <row r="539" spans="12:12" s="1" customFormat="1">
      <c r="L539" s="40"/>
    </row>
    <row r="540" spans="12:12" s="1" customFormat="1">
      <c r="L540" s="40"/>
    </row>
    <row r="541" spans="12:12" s="1" customFormat="1">
      <c r="L541" s="40"/>
    </row>
    <row r="542" spans="12:12" s="1" customFormat="1">
      <c r="L542" s="40"/>
    </row>
    <row r="543" spans="12:12" s="1" customFormat="1">
      <c r="L543" s="40"/>
    </row>
    <row r="544" spans="12:12" s="1" customFormat="1">
      <c r="L544" s="40"/>
    </row>
    <row r="545" spans="12:12" s="1" customFormat="1">
      <c r="L545" s="40"/>
    </row>
    <row r="546" spans="12:12" s="1" customFormat="1">
      <c r="L546" s="40"/>
    </row>
    <row r="547" spans="12:12" s="1" customFormat="1">
      <c r="L547" s="40"/>
    </row>
    <row r="548" spans="12:12" s="1" customFormat="1">
      <c r="L548" s="40"/>
    </row>
    <row r="549" spans="12:12" s="1" customFormat="1">
      <c r="L549" s="40"/>
    </row>
    <row r="550" spans="12:12" s="1" customFormat="1">
      <c r="L550" s="40"/>
    </row>
    <row r="551" spans="12:12" s="1" customFormat="1">
      <c r="L551" s="40"/>
    </row>
    <row r="552" spans="12:12" s="1" customFormat="1">
      <c r="L552" s="40"/>
    </row>
    <row r="553" spans="12:12" s="1" customFormat="1">
      <c r="L553" s="40"/>
    </row>
    <row r="554" spans="12:12" s="1" customFormat="1">
      <c r="L554" s="40"/>
    </row>
    <row r="555" spans="12:12" s="1" customFormat="1">
      <c r="L555" s="40"/>
    </row>
    <row r="556" spans="12:12" s="1" customFormat="1">
      <c r="L556" s="40"/>
    </row>
    <row r="557" spans="12:12" s="1" customFormat="1">
      <c r="L557" s="40"/>
    </row>
    <row r="558" spans="12:12" s="1" customFormat="1">
      <c r="L558" s="40"/>
    </row>
    <row r="559" spans="12:12" s="1" customFormat="1">
      <c r="L559" s="40"/>
    </row>
    <row r="560" spans="12:12" s="1" customFormat="1">
      <c r="L560" s="40"/>
    </row>
    <row r="561" spans="12:12" s="1" customFormat="1">
      <c r="L561" s="40"/>
    </row>
    <row r="562" spans="12:12" s="1" customFormat="1">
      <c r="L562" s="40"/>
    </row>
    <row r="563" spans="12:12" s="1" customFormat="1">
      <c r="L563" s="40"/>
    </row>
    <row r="564" spans="12:12" s="1" customFormat="1">
      <c r="L564" s="40"/>
    </row>
    <row r="565" spans="12:12" s="1" customFormat="1">
      <c r="L565" s="40"/>
    </row>
    <row r="566" spans="12:12" s="1" customFormat="1">
      <c r="L566" s="40"/>
    </row>
    <row r="567" spans="12:12" s="1" customFormat="1">
      <c r="L567" s="40"/>
    </row>
    <row r="568" spans="12:12" s="1" customFormat="1">
      <c r="L568" s="40"/>
    </row>
    <row r="569" spans="12:12" s="1" customFormat="1">
      <c r="L569" s="40"/>
    </row>
    <row r="570" spans="12:12" s="1" customFormat="1">
      <c r="L570" s="40"/>
    </row>
    <row r="571" spans="12:12" s="1" customFormat="1">
      <c r="L571" s="40"/>
    </row>
    <row r="572" spans="12:12" s="1" customFormat="1">
      <c r="L572" s="40"/>
    </row>
    <row r="573" spans="12:12" s="1" customFormat="1">
      <c r="L573" s="40"/>
    </row>
    <row r="574" spans="12:12" s="1" customFormat="1">
      <c r="L574" s="40"/>
    </row>
    <row r="575" spans="12:12" s="1" customFormat="1">
      <c r="L575" s="40"/>
    </row>
    <row r="576" spans="12:12" s="1" customFormat="1">
      <c r="L576" s="40"/>
    </row>
    <row r="577" spans="12:12" s="1" customFormat="1">
      <c r="L577" s="40"/>
    </row>
    <row r="578" spans="12:12" s="1" customFormat="1">
      <c r="L578" s="40"/>
    </row>
    <row r="579" spans="12:12" s="1" customFormat="1">
      <c r="L579" s="40"/>
    </row>
    <row r="580" spans="12:12" s="1" customFormat="1">
      <c r="L580" s="40"/>
    </row>
    <row r="581" spans="12:12" s="1" customFormat="1">
      <c r="L581" s="40"/>
    </row>
    <row r="582" spans="12:12" s="1" customFormat="1">
      <c r="L582" s="40"/>
    </row>
    <row r="583" spans="12:12" s="1" customFormat="1">
      <c r="L583" s="40"/>
    </row>
    <row r="584" spans="12:12" s="1" customFormat="1">
      <c r="L584" s="40"/>
    </row>
    <row r="585" spans="12:12" s="1" customFormat="1">
      <c r="L585" s="40"/>
    </row>
    <row r="586" spans="12:12" s="1" customFormat="1">
      <c r="L586" s="40"/>
    </row>
    <row r="587" spans="12:12" s="1" customFormat="1">
      <c r="L587" s="40"/>
    </row>
    <row r="588" spans="12:12" s="1" customFormat="1">
      <c r="L588" s="40"/>
    </row>
    <row r="589" spans="12:12" s="1" customFormat="1">
      <c r="L589" s="40"/>
    </row>
    <row r="590" spans="12:12" s="1" customFormat="1">
      <c r="L590" s="40"/>
    </row>
    <row r="591" spans="12:12" s="1" customFormat="1">
      <c r="L591" s="40"/>
    </row>
    <row r="592" spans="12:12" s="1" customFormat="1">
      <c r="L592" s="40"/>
    </row>
    <row r="593" spans="12:12" s="1" customFormat="1">
      <c r="L593" s="40"/>
    </row>
    <row r="594" spans="12:12" s="1" customFormat="1">
      <c r="L594" s="40"/>
    </row>
    <row r="595" spans="12:12" s="1" customFormat="1">
      <c r="L595" s="40"/>
    </row>
    <row r="596" spans="12:12" s="1" customFormat="1">
      <c r="L596" s="40"/>
    </row>
    <row r="597" spans="12:12" s="1" customFormat="1">
      <c r="L597" s="40"/>
    </row>
    <row r="598" spans="12:12" s="1" customFormat="1">
      <c r="L598" s="40"/>
    </row>
    <row r="599" spans="12:12" s="1" customFormat="1">
      <c r="L599" s="40"/>
    </row>
    <row r="600" spans="12:12" s="1" customFormat="1">
      <c r="L600" s="40"/>
    </row>
    <row r="601" spans="12:12" s="1" customFormat="1">
      <c r="L601" s="40"/>
    </row>
    <row r="602" spans="12:12" s="1" customFormat="1">
      <c r="L602" s="40"/>
    </row>
    <row r="603" spans="12:12" s="1" customFormat="1">
      <c r="L603" s="40"/>
    </row>
    <row r="604" spans="12:12" s="1" customFormat="1">
      <c r="L604" s="40"/>
    </row>
    <row r="605" spans="12:12" s="1" customFormat="1">
      <c r="L605" s="40"/>
    </row>
    <row r="606" spans="12:12" s="1" customFormat="1">
      <c r="L606" s="40"/>
    </row>
    <row r="607" spans="12:12" s="1" customFormat="1">
      <c r="L607" s="40"/>
    </row>
    <row r="608" spans="12:12" s="1" customFormat="1">
      <c r="L608" s="40"/>
    </row>
    <row r="609" spans="12:12" s="1" customFormat="1">
      <c r="L609" s="40"/>
    </row>
    <row r="610" spans="12:12" s="1" customFormat="1">
      <c r="L610" s="40"/>
    </row>
    <row r="611" spans="12:12" s="1" customFormat="1">
      <c r="L611" s="40"/>
    </row>
    <row r="612" spans="12:12" s="1" customFormat="1">
      <c r="L612" s="40"/>
    </row>
    <row r="613" spans="12:12" s="1" customFormat="1">
      <c r="L613" s="40"/>
    </row>
    <row r="614" spans="12:12" s="1" customFormat="1">
      <c r="L614" s="40"/>
    </row>
    <row r="615" spans="12:12" s="1" customFormat="1">
      <c r="L615" s="40"/>
    </row>
    <row r="616" spans="12:12" s="1" customFormat="1">
      <c r="L616" s="40"/>
    </row>
    <row r="617" spans="12:12" s="1" customFormat="1">
      <c r="L617" s="40"/>
    </row>
    <row r="618" spans="12:12" s="1" customFormat="1">
      <c r="L618" s="40"/>
    </row>
    <row r="619" spans="12:12" s="1" customFormat="1">
      <c r="L619" s="40"/>
    </row>
    <row r="620" spans="12:12" s="1" customFormat="1">
      <c r="L620" s="40"/>
    </row>
    <row r="621" spans="12:12" s="1" customFormat="1">
      <c r="L621" s="40"/>
    </row>
    <row r="622" spans="12:12" s="1" customFormat="1">
      <c r="L622" s="40"/>
    </row>
    <row r="623" spans="12:12" s="1" customFormat="1">
      <c r="L623" s="40"/>
    </row>
    <row r="624" spans="12:12" s="1" customFormat="1">
      <c r="L624" s="40"/>
    </row>
    <row r="625" spans="12:12" s="1" customFormat="1">
      <c r="L625" s="40"/>
    </row>
    <row r="626" spans="12:12" s="1" customFormat="1">
      <c r="L626" s="40"/>
    </row>
    <row r="627" spans="12:12" s="1" customFormat="1">
      <c r="L627" s="40"/>
    </row>
    <row r="628" spans="12:12" s="1" customFormat="1">
      <c r="L628" s="40"/>
    </row>
    <row r="629" spans="12:12" s="1" customFormat="1">
      <c r="L629" s="40"/>
    </row>
    <row r="630" spans="12:12" s="1" customFormat="1">
      <c r="L630" s="40"/>
    </row>
    <row r="631" spans="12:12" s="1" customFormat="1">
      <c r="L631" s="40"/>
    </row>
    <row r="632" spans="12:12" s="1" customFormat="1">
      <c r="L632" s="40"/>
    </row>
    <row r="633" spans="12:12" s="1" customFormat="1">
      <c r="L633" s="40"/>
    </row>
    <row r="634" spans="12:12" s="1" customFormat="1">
      <c r="L634" s="40"/>
    </row>
    <row r="635" spans="12:12" s="1" customFormat="1">
      <c r="L635" s="40"/>
    </row>
    <row r="636" spans="12:12" s="1" customFormat="1">
      <c r="L636" s="40"/>
    </row>
    <row r="637" spans="12:12" s="1" customFormat="1">
      <c r="L637" s="40"/>
    </row>
    <row r="638" spans="12:12" s="1" customFormat="1">
      <c r="L638" s="40"/>
    </row>
    <row r="639" spans="12:12" s="1" customFormat="1">
      <c r="L639" s="40"/>
    </row>
    <row r="640" spans="12:12" s="1" customFormat="1">
      <c r="L640" s="40"/>
    </row>
    <row r="641" spans="12:12" s="1" customFormat="1">
      <c r="L641" s="40"/>
    </row>
    <row r="642" spans="12:12" s="1" customFormat="1">
      <c r="L642" s="40"/>
    </row>
    <row r="643" spans="12:12" s="1" customFormat="1">
      <c r="L643" s="40"/>
    </row>
    <row r="644" spans="12:12" s="1" customFormat="1">
      <c r="L644" s="40"/>
    </row>
    <row r="645" spans="12:12" s="1" customFormat="1">
      <c r="L645" s="40"/>
    </row>
    <row r="646" spans="12:12" s="1" customFormat="1">
      <c r="L646" s="40"/>
    </row>
    <row r="647" spans="12:12" s="1" customFormat="1">
      <c r="L647" s="40"/>
    </row>
    <row r="648" spans="12:12" s="1" customFormat="1">
      <c r="L648" s="40"/>
    </row>
    <row r="649" spans="12:12" s="1" customFormat="1">
      <c r="L649" s="40"/>
    </row>
    <row r="650" spans="12:12" s="1" customFormat="1">
      <c r="L650" s="40"/>
    </row>
    <row r="651" spans="12:12" s="1" customFormat="1">
      <c r="L651" s="40"/>
    </row>
    <row r="652" spans="12:12" s="1" customFormat="1">
      <c r="L652" s="40"/>
    </row>
    <row r="653" spans="12:12" s="1" customFormat="1">
      <c r="L653" s="40"/>
    </row>
    <row r="654" spans="12:12" s="1" customFormat="1">
      <c r="L654" s="40"/>
    </row>
    <row r="655" spans="12:12" s="1" customFormat="1">
      <c r="L655" s="40"/>
    </row>
    <row r="656" spans="12:12" s="1" customFormat="1">
      <c r="L656" s="40"/>
    </row>
    <row r="657" spans="12:12" s="1" customFormat="1">
      <c r="L657" s="40"/>
    </row>
    <row r="658" spans="12:12" s="1" customFormat="1">
      <c r="L658" s="40"/>
    </row>
    <row r="659" spans="12:12" s="1" customFormat="1">
      <c r="L659" s="40"/>
    </row>
    <row r="660" spans="12:12" s="1" customFormat="1">
      <c r="L660" s="40"/>
    </row>
    <row r="661" spans="12:12" s="1" customFormat="1">
      <c r="L661" s="40"/>
    </row>
    <row r="662" spans="12:12" s="1" customFormat="1">
      <c r="L662" s="40"/>
    </row>
    <row r="663" spans="12:12" s="1" customFormat="1">
      <c r="L663" s="40"/>
    </row>
    <row r="664" spans="12:12" s="1" customFormat="1">
      <c r="L664" s="40"/>
    </row>
    <row r="665" spans="12:12" s="1" customFormat="1">
      <c r="L665" s="40"/>
    </row>
    <row r="666" spans="12:12" s="1" customFormat="1">
      <c r="L666" s="40"/>
    </row>
    <row r="667" spans="12:12" s="1" customFormat="1">
      <c r="L667" s="40"/>
    </row>
    <row r="668" spans="12:12" s="1" customFormat="1">
      <c r="L668" s="40"/>
    </row>
    <row r="669" spans="12:12" s="1" customFormat="1">
      <c r="L669" s="40"/>
    </row>
    <row r="670" spans="12:12" s="1" customFormat="1">
      <c r="L670" s="40"/>
    </row>
    <row r="671" spans="12:12" s="1" customFormat="1">
      <c r="L671" s="40"/>
    </row>
    <row r="672" spans="12:12" s="1" customFormat="1">
      <c r="L672" s="40"/>
    </row>
    <row r="673" spans="12:12" s="1" customFormat="1">
      <c r="L673" s="40"/>
    </row>
    <row r="674" spans="12:12" s="1" customFormat="1">
      <c r="L674" s="40"/>
    </row>
    <row r="675" spans="12:12" s="1" customFormat="1">
      <c r="L675" s="40"/>
    </row>
    <row r="676" spans="12:12" s="1" customFormat="1">
      <c r="L676" s="40"/>
    </row>
    <row r="677" spans="12:12" s="1" customFormat="1">
      <c r="L677" s="40"/>
    </row>
    <row r="678" spans="12:12" s="1" customFormat="1">
      <c r="L678" s="40"/>
    </row>
    <row r="679" spans="12:12" s="1" customFormat="1">
      <c r="L679" s="40"/>
    </row>
    <row r="680" spans="12:12" s="1" customFormat="1">
      <c r="L680" s="40"/>
    </row>
    <row r="681" spans="12:12" s="1" customFormat="1">
      <c r="L681" s="40"/>
    </row>
    <row r="682" spans="12:12" s="1" customFormat="1">
      <c r="L682" s="40"/>
    </row>
    <row r="683" spans="12:12" s="1" customFormat="1">
      <c r="L683" s="40"/>
    </row>
    <row r="684" spans="12:12" s="1" customFormat="1">
      <c r="L684" s="40"/>
    </row>
    <row r="685" spans="12:12" s="1" customFormat="1">
      <c r="L685" s="40"/>
    </row>
    <row r="686" spans="12:12" s="1" customFormat="1">
      <c r="L686" s="40"/>
    </row>
    <row r="687" spans="12:12" s="1" customFormat="1">
      <c r="L687" s="40"/>
    </row>
    <row r="688" spans="12:12" s="1" customFormat="1">
      <c r="L688" s="40"/>
    </row>
    <row r="689" spans="12:12" s="1" customFormat="1">
      <c r="L689" s="40"/>
    </row>
    <row r="690" spans="12:12" s="1" customFormat="1">
      <c r="L690" s="40"/>
    </row>
    <row r="691" spans="12:12" s="1" customFormat="1">
      <c r="L691" s="40"/>
    </row>
    <row r="692" spans="12:12" s="1" customFormat="1">
      <c r="L692" s="40"/>
    </row>
    <row r="693" spans="12:12" s="1" customFormat="1">
      <c r="L693" s="40"/>
    </row>
    <row r="694" spans="12:12" s="1" customFormat="1">
      <c r="L694" s="40"/>
    </row>
    <row r="695" spans="12:12" s="1" customFormat="1">
      <c r="L695" s="40"/>
    </row>
    <row r="696" spans="12:12" s="1" customFormat="1">
      <c r="L696" s="40"/>
    </row>
    <row r="697" spans="12:12" s="1" customFormat="1">
      <c r="L697" s="40"/>
    </row>
    <row r="698" spans="12:12" s="1" customFormat="1">
      <c r="L698" s="40"/>
    </row>
    <row r="699" spans="12:12" s="1" customFormat="1">
      <c r="L699" s="40"/>
    </row>
    <row r="700" spans="12:12" s="1" customFormat="1">
      <c r="L700" s="40"/>
    </row>
    <row r="701" spans="12:12" s="1" customFormat="1">
      <c r="L701" s="40"/>
    </row>
    <row r="702" spans="12:12" s="1" customFormat="1">
      <c r="L702" s="40"/>
    </row>
    <row r="703" spans="12:12" s="1" customFormat="1">
      <c r="L703" s="40"/>
    </row>
    <row r="704" spans="12:12" s="1" customFormat="1">
      <c r="L704" s="40"/>
    </row>
    <row r="705" spans="12:12" s="1" customFormat="1">
      <c r="L705" s="40"/>
    </row>
    <row r="706" spans="12:12" s="1" customFormat="1">
      <c r="L706" s="40"/>
    </row>
    <row r="707" spans="12:12" s="1" customFormat="1">
      <c r="L707" s="40"/>
    </row>
    <row r="708" spans="12:12" s="1" customFormat="1">
      <c r="L708" s="40"/>
    </row>
    <row r="709" spans="12:12" s="1" customFormat="1">
      <c r="L709" s="40"/>
    </row>
    <row r="710" spans="12:12" s="1" customFormat="1">
      <c r="L710" s="40"/>
    </row>
    <row r="711" spans="12:12" s="1" customFormat="1">
      <c r="L711" s="40"/>
    </row>
    <row r="712" spans="12:12" s="1" customFormat="1">
      <c r="L712" s="40"/>
    </row>
    <row r="713" spans="12:12" s="1" customFormat="1">
      <c r="L713" s="40"/>
    </row>
    <row r="714" spans="12:12" s="1" customFormat="1">
      <c r="L714" s="40"/>
    </row>
    <row r="715" spans="12:12" s="1" customFormat="1">
      <c r="L715" s="40"/>
    </row>
    <row r="716" spans="12:12" s="1" customFormat="1">
      <c r="L716" s="40"/>
    </row>
    <row r="717" spans="12:12" s="1" customFormat="1">
      <c r="L717" s="40"/>
    </row>
    <row r="718" spans="12:12" s="1" customFormat="1">
      <c r="L718" s="40"/>
    </row>
    <row r="719" spans="12:12" s="1" customFormat="1">
      <c r="L719" s="40"/>
    </row>
    <row r="720" spans="12:12" s="1" customFormat="1">
      <c r="L720" s="40"/>
    </row>
    <row r="721" spans="12:12" s="1" customFormat="1">
      <c r="L721" s="40"/>
    </row>
    <row r="722" spans="12:12" s="1" customFormat="1">
      <c r="L722" s="40"/>
    </row>
    <row r="723" spans="12:12" s="1" customFormat="1">
      <c r="L723" s="40"/>
    </row>
    <row r="724" spans="12:12" s="1" customFormat="1">
      <c r="L724" s="40"/>
    </row>
    <row r="725" spans="12:12" s="1" customFormat="1">
      <c r="L725" s="40"/>
    </row>
    <row r="726" spans="12:12" s="1" customFormat="1">
      <c r="L726" s="40"/>
    </row>
    <row r="727" spans="12:12" s="1" customFormat="1">
      <c r="L727" s="40"/>
    </row>
    <row r="728" spans="12:12" s="1" customFormat="1">
      <c r="L728" s="40"/>
    </row>
    <row r="729" spans="12:12" s="1" customFormat="1">
      <c r="L729" s="40"/>
    </row>
    <row r="730" spans="12:12" s="1" customFormat="1">
      <c r="L730" s="40"/>
    </row>
    <row r="731" spans="12:12" s="1" customFormat="1">
      <c r="L731" s="40"/>
    </row>
    <row r="732" spans="12:12" s="1" customFormat="1">
      <c r="L732" s="40"/>
    </row>
    <row r="733" spans="12:12" s="1" customFormat="1">
      <c r="L733" s="40"/>
    </row>
    <row r="734" spans="12:12" s="1" customFormat="1">
      <c r="L734" s="40"/>
    </row>
    <row r="735" spans="12:12" s="1" customFormat="1">
      <c r="L735" s="40"/>
    </row>
    <row r="736" spans="12:12" s="1" customFormat="1">
      <c r="L736" s="40"/>
    </row>
    <row r="737" spans="12:12" s="1" customFormat="1">
      <c r="L737" s="40"/>
    </row>
    <row r="738" spans="12:12" s="1" customFormat="1">
      <c r="L738" s="40"/>
    </row>
    <row r="739" spans="12:12" s="1" customFormat="1">
      <c r="L739" s="40"/>
    </row>
    <row r="740" spans="12:12" s="1" customFormat="1">
      <c r="L740" s="40"/>
    </row>
    <row r="741" spans="12:12" s="1" customFormat="1">
      <c r="L741" s="40"/>
    </row>
    <row r="742" spans="12:12" s="1" customFormat="1">
      <c r="L742" s="40"/>
    </row>
    <row r="743" spans="12:12" s="1" customFormat="1">
      <c r="L743" s="40"/>
    </row>
    <row r="744" spans="12:12" s="1" customFormat="1">
      <c r="L744" s="40"/>
    </row>
    <row r="745" spans="12:12" s="1" customFormat="1">
      <c r="L745" s="40"/>
    </row>
    <row r="746" spans="12:12" s="1" customFormat="1">
      <c r="L746" s="40"/>
    </row>
    <row r="747" spans="12:12" s="1" customFormat="1">
      <c r="L747" s="40"/>
    </row>
    <row r="748" spans="12:12" s="1" customFormat="1">
      <c r="L748" s="40"/>
    </row>
    <row r="749" spans="12:12" s="1" customFormat="1">
      <c r="L749" s="40"/>
    </row>
    <row r="750" spans="12:12" s="1" customFormat="1">
      <c r="L750" s="40"/>
    </row>
    <row r="751" spans="12:12" s="1" customFormat="1">
      <c r="L751" s="40"/>
    </row>
    <row r="752" spans="12:12" s="1" customFormat="1">
      <c r="L752" s="40"/>
    </row>
    <row r="753" spans="12:12" s="1" customFormat="1">
      <c r="L753" s="40"/>
    </row>
    <row r="754" spans="12:12" s="1" customFormat="1">
      <c r="L754" s="40"/>
    </row>
    <row r="755" spans="12:12" s="1" customFormat="1">
      <c r="L755" s="40"/>
    </row>
    <row r="756" spans="12:12" s="1" customFormat="1">
      <c r="L756" s="40"/>
    </row>
    <row r="757" spans="12:12" s="1" customFormat="1">
      <c r="L757" s="40"/>
    </row>
    <row r="758" spans="12:12" s="1" customFormat="1">
      <c r="L758" s="40"/>
    </row>
    <row r="759" spans="12:12" s="1" customFormat="1">
      <c r="L759" s="40"/>
    </row>
    <row r="760" spans="12:12" s="1" customFormat="1">
      <c r="L760" s="40"/>
    </row>
    <row r="761" spans="12:12" s="1" customFormat="1">
      <c r="L761" s="40"/>
    </row>
    <row r="762" spans="12:12" s="1" customFormat="1">
      <c r="L762" s="40"/>
    </row>
    <row r="763" spans="12:12" s="1" customFormat="1">
      <c r="L763" s="40"/>
    </row>
    <row r="764" spans="12:12" s="1" customFormat="1">
      <c r="L764" s="40"/>
    </row>
    <row r="765" spans="12:12" s="1" customFormat="1">
      <c r="L765" s="40"/>
    </row>
    <row r="766" spans="12:12" s="1" customFormat="1">
      <c r="L766" s="40"/>
    </row>
    <row r="767" spans="12:12" s="1" customFormat="1">
      <c r="L767" s="40"/>
    </row>
    <row r="768" spans="12:12" s="1" customFormat="1">
      <c r="L768" s="40"/>
    </row>
    <row r="769" spans="12:12" s="1" customFormat="1">
      <c r="L769" s="40"/>
    </row>
    <row r="770" spans="12:12" s="1" customFormat="1">
      <c r="L770" s="40"/>
    </row>
    <row r="771" spans="12:12" s="1" customFormat="1">
      <c r="L771" s="40"/>
    </row>
    <row r="772" spans="12:12" s="1" customFormat="1">
      <c r="L772" s="40"/>
    </row>
    <row r="773" spans="12:12" s="1" customFormat="1">
      <c r="L773" s="40"/>
    </row>
    <row r="774" spans="12:12" s="1" customFormat="1">
      <c r="L774" s="40"/>
    </row>
    <row r="775" spans="12:12" s="1" customFormat="1">
      <c r="L775" s="40"/>
    </row>
    <row r="776" spans="12:12" s="1" customFormat="1">
      <c r="L776" s="40"/>
    </row>
    <row r="777" spans="12:12" s="1" customFormat="1">
      <c r="L777" s="40"/>
    </row>
    <row r="778" spans="12:12" s="1" customFormat="1">
      <c r="L778" s="40"/>
    </row>
    <row r="779" spans="12:12" s="1" customFormat="1">
      <c r="L779" s="40"/>
    </row>
    <row r="780" spans="12:12" s="1" customFormat="1">
      <c r="L780" s="40"/>
    </row>
    <row r="781" spans="12:12" s="1" customFormat="1">
      <c r="L781" s="40"/>
    </row>
    <row r="782" spans="12:12" s="1" customFormat="1">
      <c r="L782" s="40"/>
    </row>
    <row r="783" spans="12:12" s="1" customFormat="1">
      <c r="L783" s="40"/>
    </row>
    <row r="784" spans="12:12" s="1" customFormat="1">
      <c r="L784" s="40"/>
    </row>
    <row r="785" spans="12:12" s="1" customFormat="1">
      <c r="L785" s="40"/>
    </row>
    <row r="786" spans="12:12" s="1" customFormat="1">
      <c r="L786" s="40"/>
    </row>
    <row r="787" spans="12:12" s="1" customFormat="1">
      <c r="L787" s="40"/>
    </row>
    <row r="788" spans="12:12" s="1" customFormat="1">
      <c r="L788" s="40"/>
    </row>
    <row r="789" spans="12:12" s="1" customFormat="1">
      <c r="L789" s="40"/>
    </row>
    <row r="790" spans="12:12" s="1" customFormat="1">
      <c r="L790" s="40"/>
    </row>
    <row r="791" spans="12:12" s="1" customFormat="1">
      <c r="L791" s="40"/>
    </row>
    <row r="792" spans="12:12" s="1" customFormat="1">
      <c r="L792" s="40"/>
    </row>
    <row r="793" spans="12:12" s="1" customFormat="1">
      <c r="L793" s="40"/>
    </row>
    <row r="794" spans="12:12" s="1" customFormat="1">
      <c r="L794" s="40"/>
    </row>
    <row r="795" spans="12:12" s="1" customFormat="1">
      <c r="L795" s="40"/>
    </row>
    <row r="796" spans="12:12" s="1" customFormat="1">
      <c r="L796" s="40"/>
    </row>
    <row r="797" spans="12:12" s="1" customFormat="1">
      <c r="L797" s="40"/>
    </row>
    <row r="798" spans="12:12" s="1" customFormat="1">
      <c r="L798" s="40"/>
    </row>
    <row r="799" spans="12:12" s="1" customFormat="1">
      <c r="L799" s="40"/>
    </row>
    <row r="800" spans="12:12" s="1" customFormat="1">
      <c r="L800" s="40"/>
    </row>
    <row r="801" spans="12:12" s="1" customFormat="1">
      <c r="L801" s="40"/>
    </row>
    <row r="802" spans="12:12" s="1" customFormat="1">
      <c r="L802" s="40"/>
    </row>
    <row r="803" spans="12:12" s="1" customFormat="1">
      <c r="L803" s="40"/>
    </row>
    <row r="804" spans="12:12" s="1" customFormat="1">
      <c r="L804" s="40"/>
    </row>
    <row r="805" spans="12:12" s="1" customFormat="1">
      <c r="L805" s="40"/>
    </row>
    <row r="806" spans="12:12" s="1" customFormat="1">
      <c r="L806" s="40"/>
    </row>
    <row r="807" spans="12:12" s="1" customFormat="1">
      <c r="L807" s="40"/>
    </row>
    <row r="808" spans="12:12" s="1" customFormat="1">
      <c r="L808" s="40"/>
    </row>
    <row r="809" spans="12:12" s="1" customFormat="1">
      <c r="L809" s="40"/>
    </row>
    <row r="810" spans="12:12" s="1" customFormat="1">
      <c r="L810" s="40"/>
    </row>
    <row r="811" spans="12:12" s="1" customFormat="1">
      <c r="L811" s="40"/>
    </row>
    <row r="812" spans="12:12" s="1" customFormat="1">
      <c r="L812" s="40"/>
    </row>
    <row r="813" spans="12:12" s="1" customFormat="1">
      <c r="L813" s="40"/>
    </row>
    <row r="814" spans="12:12" s="1" customFormat="1">
      <c r="L814" s="40"/>
    </row>
    <row r="815" spans="12:12" s="1" customFormat="1">
      <c r="L815" s="40"/>
    </row>
    <row r="816" spans="12:12" s="1" customFormat="1">
      <c r="L816" s="40"/>
    </row>
    <row r="817" spans="12:12" s="1" customFormat="1">
      <c r="L817" s="40"/>
    </row>
    <row r="818" spans="12:12" s="1" customFormat="1">
      <c r="L818" s="40"/>
    </row>
    <row r="819" spans="12:12" s="1" customFormat="1">
      <c r="L819" s="40"/>
    </row>
    <row r="820" spans="12:12" s="1" customFormat="1">
      <c r="L820" s="40"/>
    </row>
    <row r="821" spans="12:12" s="1" customFormat="1">
      <c r="L821" s="40"/>
    </row>
    <row r="822" spans="12:12" s="1" customFormat="1">
      <c r="L822" s="40"/>
    </row>
    <row r="823" spans="12:12" s="1" customFormat="1">
      <c r="L823" s="40"/>
    </row>
    <row r="824" spans="12:12" s="1" customFormat="1">
      <c r="L824" s="40"/>
    </row>
    <row r="825" spans="12:12" s="1" customFormat="1">
      <c r="L825" s="40"/>
    </row>
    <row r="826" spans="12:12" s="1" customFormat="1">
      <c r="L826" s="40"/>
    </row>
    <row r="827" spans="12:12" s="1" customFormat="1">
      <c r="L827" s="40"/>
    </row>
    <row r="828" spans="12:12" s="1" customFormat="1">
      <c r="L828" s="40"/>
    </row>
    <row r="829" spans="12:12" s="1" customFormat="1">
      <c r="L829" s="40"/>
    </row>
    <row r="830" spans="12:12" s="1" customFormat="1">
      <c r="L830" s="40"/>
    </row>
    <row r="831" spans="12:12" s="1" customFormat="1">
      <c r="L831" s="40"/>
    </row>
    <row r="832" spans="12:12" s="1" customFormat="1">
      <c r="L832" s="40"/>
    </row>
    <row r="833" spans="12:12" s="1" customFormat="1">
      <c r="L833" s="40"/>
    </row>
    <row r="834" spans="12:12" s="1" customFormat="1">
      <c r="L834" s="40"/>
    </row>
    <row r="835" spans="12:12" s="1" customFormat="1">
      <c r="L835" s="40"/>
    </row>
    <row r="836" spans="12:12" s="1" customFormat="1">
      <c r="L836" s="40"/>
    </row>
    <row r="837" spans="12:12" s="1" customFormat="1">
      <c r="L837" s="40"/>
    </row>
    <row r="838" spans="12:12" s="1" customFormat="1">
      <c r="L838" s="40"/>
    </row>
    <row r="839" spans="12:12" s="1" customFormat="1">
      <c r="L839" s="40"/>
    </row>
    <row r="840" spans="12:12" s="1" customFormat="1">
      <c r="L840" s="40"/>
    </row>
    <row r="841" spans="12:12" s="1" customFormat="1">
      <c r="L841" s="40"/>
    </row>
    <row r="842" spans="12:12" s="1" customFormat="1">
      <c r="L842" s="40"/>
    </row>
    <row r="843" spans="12:12" s="1" customFormat="1">
      <c r="L843" s="40"/>
    </row>
    <row r="844" spans="12:12" s="1" customFormat="1">
      <c r="L844" s="40"/>
    </row>
    <row r="845" spans="12:12" s="1" customFormat="1">
      <c r="L845" s="40"/>
    </row>
    <row r="846" spans="12:12" s="1" customFormat="1">
      <c r="L846" s="40"/>
    </row>
    <row r="847" spans="12:12" s="1" customFormat="1">
      <c r="L847" s="40"/>
    </row>
    <row r="848" spans="12:12" s="1" customFormat="1">
      <c r="L848" s="40"/>
    </row>
    <row r="849" spans="12:12" s="1" customFormat="1">
      <c r="L849" s="40"/>
    </row>
    <row r="850" spans="12:12" s="1" customFormat="1">
      <c r="L850" s="40"/>
    </row>
    <row r="851" spans="12:12" s="1" customFormat="1">
      <c r="L851" s="40"/>
    </row>
    <row r="852" spans="12:12" s="1" customFormat="1">
      <c r="L852" s="40"/>
    </row>
    <row r="853" spans="12:12" s="1" customFormat="1">
      <c r="L853" s="40"/>
    </row>
    <row r="854" spans="12:12" s="1" customFormat="1">
      <c r="L854" s="40"/>
    </row>
    <row r="855" spans="12:12" s="1" customFormat="1">
      <c r="L855" s="40"/>
    </row>
    <row r="856" spans="12:12" s="1" customFormat="1">
      <c r="L856" s="40"/>
    </row>
    <row r="857" spans="12:12" s="1" customFormat="1">
      <c r="L857" s="40"/>
    </row>
    <row r="858" spans="12:12" s="1" customFormat="1">
      <c r="L858" s="40"/>
    </row>
    <row r="859" spans="12:12" s="1" customFormat="1">
      <c r="L859" s="40"/>
    </row>
    <row r="860" spans="12:12" s="1" customFormat="1">
      <c r="L860" s="40"/>
    </row>
    <row r="861" spans="12:12" s="1" customFormat="1">
      <c r="L861" s="40"/>
    </row>
    <row r="862" spans="12:12" s="1" customFormat="1">
      <c r="L862" s="40"/>
    </row>
    <row r="863" spans="12:12" s="1" customFormat="1">
      <c r="L863" s="40"/>
    </row>
    <row r="864" spans="12:12" s="1" customFormat="1">
      <c r="L864" s="40"/>
    </row>
    <row r="865" spans="12:12" s="1" customFormat="1">
      <c r="L865" s="40"/>
    </row>
    <row r="866" spans="12:12" s="1" customFormat="1">
      <c r="L866" s="40"/>
    </row>
    <row r="867" spans="12:12" s="1" customFormat="1">
      <c r="L867" s="40"/>
    </row>
    <row r="868" spans="12:12" s="1" customFormat="1">
      <c r="L868" s="40"/>
    </row>
    <row r="869" spans="12:12" s="1" customFormat="1">
      <c r="L869" s="40"/>
    </row>
    <row r="870" spans="12:12" s="1" customFormat="1">
      <c r="L870" s="40"/>
    </row>
    <row r="871" spans="12:12" s="1" customFormat="1">
      <c r="L871" s="40"/>
    </row>
    <row r="872" spans="12:12" s="1" customFormat="1">
      <c r="L872" s="40"/>
    </row>
    <row r="873" spans="12:12" s="1" customFormat="1">
      <c r="L873" s="40"/>
    </row>
    <row r="874" spans="12:12" s="1" customFormat="1">
      <c r="L874" s="40"/>
    </row>
    <row r="875" spans="12:12" s="1" customFormat="1">
      <c r="L875" s="40"/>
    </row>
    <row r="876" spans="12:12" s="1" customFormat="1">
      <c r="L876" s="40"/>
    </row>
    <row r="877" spans="12:12" s="1" customFormat="1">
      <c r="L877" s="40"/>
    </row>
    <row r="878" spans="12:12" s="1" customFormat="1">
      <c r="L878" s="40"/>
    </row>
    <row r="879" spans="12:12" s="1" customFormat="1">
      <c r="L879" s="40"/>
    </row>
    <row r="880" spans="12:12" s="1" customFormat="1">
      <c r="L880" s="40"/>
    </row>
    <row r="881" spans="12:12" s="1" customFormat="1">
      <c r="L881" s="40"/>
    </row>
    <row r="882" spans="12:12" s="1" customFormat="1">
      <c r="L882" s="40"/>
    </row>
    <row r="883" spans="12:12" s="1" customFormat="1">
      <c r="L883" s="40"/>
    </row>
    <row r="884" spans="12:12" s="1" customFormat="1">
      <c r="L884" s="40"/>
    </row>
    <row r="885" spans="12:12" s="1" customFormat="1">
      <c r="L885" s="40"/>
    </row>
    <row r="886" spans="12:12" s="1" customFormat="1">
      <c r="L886" s="40"/>
    </row>
    <row r="887" spans="12:12" s="1" customFormat="1">
      <c r="L887" s="40"/>
    </row>
    <row r="888" spans="12:12" s="1" customFormat="1">
      <c r="L888" s="40"/>
    </row>
    <row r="889" spans="12:12" s="1" customFormat="1">
      <c r="L889" s="40"/>
    </row>
    <row r="890" spans="12:12" s="1" customFormat="1">
      <c r="L890" s="40"/>
    </row>
    <row r="891" spans="12:12" s="1" customFormat="1">
      <c r="L891" s="40"/>
    </row>
    <row r="892" spans="12:12" s="1" customFormat="1">
      <c r="L892" s="40"/>
    </row>
    <row r="893" spans="12:12" s="1" customFormat="1">
      <c r="L893" s="40"/>
    </row>
    <row r="894" spans="12:12" s="1" customFormat="1">
      <c r="L894" s="40"/>
    </row>
    <row r="895" spans="12:12" s="1" customFormat="1">
      <c r="L895" s="40"/>
    </row>
    <row r="896" spans="12:12" s="1" customFormat="1">
      <c r="L896" s="40"/>
    </row>
    <row r="897" spans="12:12" s="1" customFormat="1">
      <c r="L897" s="40"/>
    </row>
    <row r="898" spans="12:12" s="1" customFormat="1">
      <c r="L898" s="40"/>
    </row>
    <row r="899" spans="12:12" s="1" customFormat="1">
      <c r="L899" s="40"/>
    </row>
    <row r="900" spans="12:12" s="1" customFormat="1">
      <c r="L900" s="40"/>
    </row>
    <row r="901" spans="12:12" s="1" customFormat="1">
      <c r="L901" s="40"/>
    </row>
    <row r="902" spans="12:12" s="1" customFormat="1">
      <c r="L902" s="40"/>
    </row>
    <row r="903" spans="12:12" s="1" customFormat="1">
      <c r="L903" s="40"/>
    </row>
    <row r="904" spans="12:12" s="1" customFormat="1">
      <c r="L904" s="40"/>
    </row>
    <row r="905" spans="12:12" s="1" customFormat="1">
      <c r="L905" s="40"/>
    </row>
    <row r="906" spans="12:12" s="1" customFormat="1">
      <c r="L906" s="40"/>
    </row>
    <row r="907" spans="12:12" s="1" customFormat="1">
      <c r="L907" s="40"/>
    </row>
    <row r="908" spans="12:12" s="1" customFormat="1">
      <c r="L908" s="40"/>
    </row>
    <row r="909" spans="12:12" s="1" customFormat="1">
      <c r="L909" s="40"/>
    </row>
    <row r="910" spans="12:12" s="1" customFormat="1">
      <c r="L910" s="40"/>
    </row>
    <row r="911" spans="12:12" s="1" customFormat="1">
      <c r="L911" s="40"/>
    </row>
    <row r="912" spans="12:12" s="1" customFormat="1">
      <c r="L912" s="40"/>
    </row>
    <row r="913" spans="12:12" s="1" customFormat="1">
      <c r="L913" s="40"/>
    </row>
    <row r="914" spans="12:12" s="1" customFormat="1">
      <c r="L914" s="40"/>
    </row>
    <row r="915" spans="12:12" s="1" customFormat="1">
      <c r="L915" s="40"/>
    </row>
    <row r="916" spans="12:12" s="1" customFormat="1">
      <c r="L916" s="40"/>
    </row>
    <row r="917" spans="12:12" s="1" customFormat="1">
      <c r="L917" s="40"/>
    </row>
    <row r="918" spans="12:12" s="1" customFormat="1">
      <c r="L918" s="40"/>
    </row>
    <row r="919" spans="12:12" s="1" customFormat="1">
      <c r="L919" s="40"/>
    </row>
    <row r="920" spans="12:12" s="1" customFormat="1">
      <c r="L920" s="40"/>
    </row>
    <row r="921" spans="12:12" s="1" customFormat="1">
      <c r="L921" s="40"/>
    </row>
    <row r="922" spans="12:12" s="1" customFormat="1">
      <c r="L922" s="40"/>
    </row>
    <row r="923" spans="12:12" s="1" customFormat="1">
      <c r="L923" s="40"/>
    </row>
    <row r="924" spans="12:12" s="1" customFormat="1">
      <c r="L924" s="40"/>
    </row>
    <row r="925" spans="12:12" s="1" customFormat="1">
      <c r="L925" s="40"/>
    </row>
    <row r="926" spans="12:12" s="1" customFormat="1">
      <c r="L926" s="40"/>
    </row>
    <row r="927" spans="12:12" s="1" customFormat="1">
      <c r="L927" s="40"/>
    </row>
    <row r="928" spans="12:12" s="1" customFormat="1">
      <c r="L928" s="40"/>
    </row>
    <row r="929" spans="12:12" s="1" customFormat="1">
      <c r="L929" s="40"/>
    </row>
    <row r="930" spans="12:12" s="1" customFormat="1">
      <c r="L930" s="40"/>
    </row>
    <row r="931" spans="12:12" s="1" customFormat="1">
      <c r="L931" s="40"/>
    </row>
    <row r="932" spans="12:12" s="1" customFormat="1">
      <c r="L932" s="40"/>
    </row>
    <row r="933" spans="12:12" s="1" customFormat="1">
      <c r="L933" s="40"/>
    </row>
    <row r="934" spans="12:12" s="1" customFormat="1">
      <c r="L934" s="40"/>
    </row>
    <row r="935" spans="12:12" s="1" customFormat="1">
      <c r="L935" s="40"/>
    </row>
    <row r="936" spans="12:12" s="1" customFormat="1">
      <c r="L936" s="40"/>
    </row>
    <row r="937" spans="12:12" s="1" customFormat="1">
      <c r="L937" s="40"/>
    </row>
    <row r="938" spans="12:12" s="1" customFormat="1">
      <c r="L938" s="40"/>
    </row>
    <row r="939" spans="12:12" s="1" customFormat="1">
      <c r="L939" s="40"/>
    </row>
    <row r="940" spans="12:12" s="1" customFormat="1">
      <c r="L940" s="40"/>
    </row>
    <row r="941" spans="12:12" s="1" customFormat="1">
      <c r="L941" s="40"/>
    </row>
    <row r="942" spans="12:12" s="1" customFormat="1">
      <c r="L942" s="40"/>
    </row>
    <row r="943" spans="12:12" s="1" customFormat="1">
      <c r="L943" s="40"/>
    </row>
    <row r="944" spans="12:12" s="1" customFormat="1">
      <c r="L944" s="40"/>
    </row>
    <row r="945" spans="12:12" s="1" customFormat="1">
      <c r="L945" s="40"/>
    </row>
    <row r="946" spans="12:12" s="1" customFormat="1">
      <c r="L946" s="40"/>
    </row>
    <row r="947" spans="12:12" s="1" customFormat="1">
      <c r="L947" s="40"/>
    </row>
    <row r="948" spans="12:12" s="1" customFormat="1">
      <c r="L948" s="40"/>
    </row>
    <row r="949" spans="12:12" s="1" customFormat="1">
      <c r="L949" s="40"/>
    </row>
    <row r="950" spans="12:12" s="1" customFormat="1">
      <c r="L950" s="40"/>
    </row>
    <row r="951" spans="12:12" s="1" customFormat="1">
      <c r="L951" s="40"/>
    </row>
    <row r="952" spans="12:12" s="1" customFormat="1">
      <c r="L952" s="40"/>
    </row>
    <row r="953" spans="12:12" s="1" customFormat="1">
      <c r="L953" s="40"/>
    </row>
    <row r="954" spans="12:12" s="1" customFormat="1">
      <c r="L954" s="40"/>
    </row>
    <row r="955" spans="12:12" s="1" customFormat="1">
      <c r="L955" s="40"/>
    </row>
    <row r="956" spans="12:12" s="1" customFormat="1">
      <c r="L956" s="40"/>
    </row>
    <row r="957" spans="12:12" s="1" customFormat="1">
      <c r="L957" s="40"/>
    </row>
    <row r="958" spans="12:12" s="1" customFormat="1">
      <c r="L958" s="40"/>
    </row>
    <row r="959" spans="12:12" s="1" customFormat="1">
      <c r="L959" s="40"/>
    </row>
    <row r="960" spans="12:12" s="1" customFormat="1">
      <c r="L960" s="40"/>
    </row>
    <row r="961" spans="12:12" s="1" customFormat="1">
      <c r="L961" s="40"/>
    </row>
    <row r="962" spans="12:12" s="1" customFormat="1">
      <c r="L962" s="40"/>
    </row>
    <row r="963" spans="12:12" s="1" customFormat="1">
      <c r="L963" s="40"/>
    </row>
    <row r="964" spans="12:12" s="1" customFormat="1">
      <c r="L964" s="40"/>
    </row>
    <row r="965" spans="12:12" s="1" customFormat="1">
      <c r="L965" s="40"/>
    </row>
    <row r="966" spans="12:12" s="1" customFormat="1">
      <c r="L966" s="40"/>
    </row>
    <row r="967" spans="12:12" s="1" customFormat="1">
      <c r="L967" s="40"/>
    </row>
    <row r="968" spans="12:12" s="1" customFormat="1">
      <c r="L968" s="40"/>
    </row>
    <row r="969" spans="12:12" s="1" customFormat="1">
      <c r="L969" s="40"/>
    </row>
    <row r="970" spans="12:12" s="1" customFormat="1">
      <c r="L970" s="40"/>
    </row>
    <row r="971" spans="12:12" s="1" customFormat="1">
      <c r="L971" s="40"/>
    </row>
    <row r="972" spans="12:12" s="1" customFormat="1">
      <c r="L972" s="40"/>
    </row>
    <row r="973" spans="12:12" s="1" customFormat="1">
      <c r="L973" s="40"/>
    </row>
    <row r="974" spans="12:12" s="1" customFormat="1">
      <c r="L974" s="40"/>
    </row>
    <row r="975" spans="12:12" s="1" customFormat="1">
      <c r="L975" s="40"/>
    </row>
    <row r="976" spans="12:12" s="1" customFormat="1">
      <c r="L976" s="40"/>
    </row>
    <row r="977" spans="12:12" s="1" customFormat="1">
      <c r="L977" s="40"/>
    </row>
    <row r="978" spans="12:12" s="1" customFormat="1">
      <c r="L978" s="40"/>
    </row>
    <row r="979" spans="12:12" s="1" customFormat="1">
      <c r="L979" s="40"/>
    </row>
    <row r="980" spans="12:12" s="1" customFormat="1">
      <c r="L980" s="40"/>
    </row>
    <row r="981" spans="12:12" s="1" customFormat="1">
      <c r="L981" s="40"/>
    </row>
    <row r="982" spans="12:12" s="1" customFormat="1">
      <c r="L982" s="40"/>
    </row>
    <row r="983" spans="12:12" s="1" customFormat="1">
      <c r="L983" s="40"/>
    </row>
    <row r="984" spans="12:12" s="1" customFormat="1">
      <c r="L984" s="40"/>
    </row>
    <row r="985" spans="12:12" s="1" customFormat="1">
      <c r="L985" s="40"/>
    </row>
    <row r="986" spans="12:12" s="1" customFormat="1">
      <c r="L986" s="40"/>
    </row>
    <row r="987" spans="12:12" s="1" customFormat="1">
      <c r="L987" s="40"/>
    </row>
    <row r="988" spans="12:12" s="1" customFormat="1">
      <c r="L988" s="40"/>
    </row>
    <row r="989" spans="12:12" s="1" customFormat="1">
      <c r="L989" s="40"/>
    </row>
    <row r="990" spans="12:12" s="1" customFormat="1">
      <c r="L990" s="40"/>
    </row>
    <row r="991" spans="12:12" s="1" customFormat="1">
      <c r="L991" s="40"/>
    </row>
    <row r="992" spans="12:12" s="1" customFormat="1">
      <c r="L992" s="40"/>
    </row>
    <row r="993" spans="12:12" s="1" customFormat="1">
      <c r="L993" s="40"/>
    </row>
    <row r="994" spans="12:12" s="1" customFormat="1">
      <c r="L994" s="40"/>
    </row>
    <row r="995" spans="12:12" s="1" customFormat="1">
      <c r="L995" s="40"/>
    </row>
    <row r="996" spans="12:12" s="1" customFormat="1">
      <c r="L996" s="40"/>
    </row>
    <row r="997" spans="12:12" s="1" customFormat="1">
      <c r="L997" s="40"/>
    </row>
    <row r="998" spans="12:12" s="1" customFormat="1">
      <c r="L998" s="40"/>
    </row>
    <row r="999" spans="12:12" s="1" customFormat="1">
      <c r="L999" s="40"/>
    </row>
    <row r="1000" spans="12:12" s="1" customFormat="1">
      <c r="L1000" s="40"/>
    </row>
    <row r="1001" spans="12:12" s="1" customFormat="1">
      <c r="L1001" s="40"/>
    </row>
    <row r="1002" spans="12:12" s="1" customFormat="1">
      <c r="L1002" s="40"/>
    </row>
    <row r="1003" spans="12:12" s="1" customFormat="1">
      <c r="L1003" s="40"/>
    </row>
    <row r="1004" spans="12:12" s="1" customFormat="1">
      <c r="L1004" s="40"/>
    </row>
    <row r="1005" spans="12:12" s="1" customFormat="1">
      <c r="L1005" s="40"/>
    </row>
    <row r="1006" spans="12:12" s="1" customFormat="1">
      <c r="L1006" s="40"/>
    </row>
    <row r="1007" spans="12:12" s="1" customFormat="1">
      <c r="L1007" s="40"/>
    </row>
    <row r="1008" spans="12:12" s="1" customFormat="1">
      <c r="L1008" s="40"/>
    </row>
    <row r="1009" spans="12:12" s="1" customFormat="1">
      <c r="L1009" s="40"/>
    </row>
    <row r="1010" spans="12:12" s="1" customFormat="1">
      <c r="L1010" s="40"/>
    </row>
    <row r="1011" spans="12:12" s="1" customFormat="1">
      <c r="L1011" s="40"/>
    </row>
    <row r="1012" spans="12:12" s="1" customFormat="1">
      <c r="L1012" s="40"/>
    </row>
    <row r="1013" spans="12:12" s="1" customFormat="1">
      <c r="L1013" s="40"/>
    </row>
    <row r="1014" spans="12:12" s="1" customFormat="1">
      <c r="L1014" s="40"/>
    </row>
  </sheetData>
  <mergeCells count="13">
    <mergeCell ref="D12:K12"/>
    <mergeCell ref="D13:K13"/>
    <mergeCell ref="D14:L14"/>
    <mergeCell ref="D8:K8"/>
    <mergeCell ref="L8:L10"/>
    <mergeCell ref="D9:J9"/>
    <mergeCell ref="D10:K10"/>
    <mergeCell ref="D11:K11"/>
    <mergeCell ref="C2:I2"/>
    <mergeCell ref="C3:K3"/>
    <mergeCell ref="C5:K5"/>
    <mergeCell ref="D6:K6"/>
    <mergeCell ref="D7:K7"/>
  </mergeCells>
  <pageMargins left="0.7" right="0.7" top="0.75" bottom="0.75" header="0.511811023622047" footer="0.511811023622047"/>
  <pageSetup orientation="landscape" horizontalDpi="300" verticalDpi="300"/>
  <legacyDrawing r:id="rId1"/>
  <picture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tabColor rgb="FFD9D9D9"/>
  </sheetPr>
  <dimension ref="A2:AMJ20"/>
  <sheetViews>
    <sheetView showGridLines="0" zoomScale="50" zoomScaleNormal="50" workbookViewId="0">
      <selection activeCell="B20" sqref="B20:I20"/>
    </sheetView>
  </sheetViews>
  <sheetFormatPr baseColWidth="10" defaultColWidth="11.6640625" defaultRowHeight="16"/>
  <cols>
    <col min="1" max="1" width="10.6640625" style="22" customWidth="1"/>
    <col min="2" max="2" width="10.6640625" style="22" hidden="1" customWidth="1"/>
    <col min="3" max="3" width="10.33203125" style="22" customWidth="1"/>
    <col min="4" max="4" width="21.33203125" style="22" customWidth="1"/>
    <col min="5" max="5" width="9.5" style="22" customWidth="1"/>
    <col min="6" max="6" width="11.33203125" style="22" customWidth="1"/>
    <col min="7" max="7" width="11.5" style="22" customWidth="1"/>
    <col min="8" max="8" width="28.1640625" style="22" customWidth="1"/>
    <col min="9" max="9" width="19.1640625" style="22" customWidth="1"/>
    <col min="10" max="11" width="15.6640625" style="22" customWidth="1"/>
    <col min="12" max="12" width="10.1640625" style="22" customWidth="1"/>
    <col min="13" max="1024" width="11.6640625" style="22"/>
  </cols>
  <sheetData>
    <row r="2" spans="1:12" ht="45" customHeight="1">
      <c r="A2" s="41"/>
      <c r="B2" s="41"/>
      <c r="C2" s="447" t="s">
        <v>199</v>
      </c>
      <c r="D2" s="447"/>
      <c r="E2" s="447"/>
      <c r="F2" s="447"/>
      <c r="G2" s="447"/>
      <c r="H2" s="447"/>
      <c r="I2" s="447"/>
      <c r="J2" s="139" t="s">
        <v>45</v>
      </c>
      <c r="K2" s="43">
        <f>IF($B$6=TRUE(),1,IF($B$7=TRUE(),0,(N($K$9)+N($K$11)+$C$16)/3))</f>
        <v>0.80000000000000016</v>
      </c>
      <c r="L2" s="140" t="s">
        <v>200</v>
      </c>
    </row>
    <row r="3" spans="1:12" ht="49.5" customHeight="1">
      <c r="A3" s="41"/>
      <c r="B3" s="41"/>
      <c r="C3" s="394" t="s">
        <v>201</v>
      </c>
      <c r="D3" s="394"/>
      <c r="E3" s="394"/>
      <c r="F3" s="394"/>
      <c r="G3" s="394"/>
      <c r="H3" s="394"/>
      <c r="I3" s="394"/>
      <c r="J3" s="394"/>
      <c r="K3" s="394"/>
      <c r="L3" s="141" t="s">
        <v>200</v>
      </c>
    </row>
    <row r="4" spans="1:12" ht="9.75" customHeight="1">
      <c r="I4" s="5"/>
      <c r="J4" s="5"/>
      <c r="K4" s="5"/>
      <c r="L4" s="142"/>
    </row>
    <row r="5" spans="1:12" s="11" customFormat="1" ht="69.75" customHeight="1">
      <c r="A5" s="41"/>
      <c r="B5" s="41"/>
      <c r="C5" s="448" t="s">
        <v>202</v>
      </c>
      <c r="D5" s="448"/>
      <c r="E5" s="448"/>
      <c r="F5" s="448"/>
      <c r="G5" s="448"/>
      <c r="H5" s="448"/>
      <c r="I5" s="448"/>
      <c r="J5" s="448"/>
      <c r="K5" s="448"/>
      <c r="L5" s="143" t="s">
        <v>200</v>
      </c>
    </row>
    <row r="6" spans="1:12" ht="49.5" customHeight="1">
      <c r="A6" s="41"/>
      <c r="B6" s="41" t="b">
        <f>FALSE()</f>
        <v>0</v>
      </c>
      <c r="C6" s="50"/>
      <c r="D6" s="396" t="s">
        <v>203</v>
      </c>
      <c r="E6" s="396"/>
      <c r="F6" s="396"/>
      <c r="G6" s="396"/>
      <c r="H6" s="396"/>
      <c r="I6" s="396"/>
      <c r="J6" s="396"/>
      <c r="K6" s="396"/>
      <c r="L6" s="144" t="s">
        <v>200</v>
      </c>
    </row>
    <row r="7" spans="1:12" ht="58.5" customHeight="1">
      <c r="A7" s="41"/>
      <c r="B7" s="41" t="b">
        <f>FALSE()</f>
        <v>0</v>
      </c>
      <c r="C7" s="50"/>
      <c r="D7" s="396" t="s">
        <v>204</v>
      </c>
      <c r="E7" s="396"/>
      <c r="F7" s="396"/>
      <c r="G7" s="396"/>
      <c r="H7" s="396"/>
      <c r="I7" s="396"/>
      <c r="J7" s="396"/>
      <c r="K7" s="396"/>
      <c r="L7" s="145" t="s">
        <v>200</v>
      </c>
    </row>
    <row r="8" spans="1:12" ht="30" customHeight="1">
      <c r="A8" s="41"/>
      <c r="B8" s="41" t="b">
        <f>TRUE()</f>
        <v>1</v>
      </c>
      <c r="C8" s="50"/>
      <c r="D8" s="397" t="s">
        <v>205</v>
      </c>
      <c r="E8" s="397"/>
      <c r="F8" s="397"/>
      <c r="G8" s="397"/>
      <c r="H8" s="397"/>
      <c r="I8" s="397"/>
      <c r="J8" s="397"/>
      <c r="K8" s="397"/>
      <c r="L8" s="449" t="s">
        <v>200</v>
      </c>
    </row>
    <row r="9" spans="1:12" s="11" customFormat="1" ht="30" customHeight="1">
      <c r="A9" s="41"/>
      <c r="B9" s="41"/>
      <c r="C9" s="127"/>
      <c r="D9" s="446" t="s">
        <v>206</v>
      </c>
      <c r="E9" s="446"/>
      <c r="F9" s="446"/>
      <c r="G9" s="446"/>
      <c r="H9" s="446"/>
      <c r="I9" s="446"/>
      <c r="J9" s="446"/>
      <c r="K9" s="53">
        <v>0.9</v>
      </c>
      <c r="L9" s="449"/>
    </row>
    <row r="10" spans="1:12" ht="30" customHeight="1">
      <c r="A10" s="41"/>
      <c r="B10" s="41" t="b">
        <f>TRUE()</f>
        <v>1</v>
      </c>
      <c r="C10" s="50"/>
      <c r="D10" s="397" t="s">
        <v>207</v>
      </c>
      <c r="E10" s="397"/>
      <c r="F10" s="397"/>
      <c r="G10" s="397"/>
      <c r="H10" s="397"/>
      <c r="I10" s="397"/>
      <c r="J10" s="397"/>
      <c r="K10" s="397"/>
      <c r="L10" s="449" t="s">
        <v>200</v>
      </c>
    </row>
    <row r="11" spans="1:12" s="11" customFormat="1" ht="30" customHeight="1">
      <c r="A11" s="41"/>
      <c r="B11" s="41"/>
      <c r="C11" s="127"/>
      <c r="D11" s="446" t="s">
        <v>208</v>
      </c>
      <c r="E11" s="446"/>
      <c r="F11" s="446"/>
      <c r="G11" s="446"/>
      <c r="H11" s="446"/>
      <c r="I11" s="446"/>
      <c r="J11" s="446"/>
      <c r="K11" s="53">
        <v>0.7</v>
      </c>
      <c r="L11" s="449"/>
    </row>
    <row r="12" spans="1:12" ht="33" customHeight="1">
      <c r="C12" s="55"/>
      <c r="D12" s="402" t="s">
        <v>114</v>
      </c>
      <c r="E12" s="402"/>
      <c r="F12" s="402"/>
      <c r="G12" s="402"/>
      <c r="H12" s="402"/>
      <c r="I12" s="402"/>
      <c r="J12" s="402"/>
      <c r="K12" s="402"/>
      <c r="L12" s="449"/>
    </row>
    <row r="13" spans="1:12" ht="30" customHeight="1">
      <c r="A13" s="41"/>
      <c r="B13" s="41" t="b">
        <f>TRUE()</f>
        <v>1</v>
      </c>
      <c r="C13" s="50"/>
      <c r="D13" s="396" t="s">
        <v>209</v>
      </c>
      <c r="E13" s="396"/>
      <c r="F13" s="396"/>
      <c r="G13" s="396"/>
      <c r="H13" s="396"/>
      <c r="I13" s="396"/>
      <c r="J13" s="396"/>
      <c r="K13" s="396"/>
      <c r="L13" s="144" t="s">
        <v>200</v>
      </c>
    </row>
    <row r="14" spans="1:12" ht="30" customHeight="1">
      <c r="A14" s="41"/>
      <c r="B14" s="41" t="b">
        <f>TRUE()</f>
        <v>1</v>
      </c>
      <c r="C14" s="50"/>
      <c r="D14" s="396" t="s">
        <v>210</v>
      </c>
      <c r="E14" s="396"/>
      <c r="F14" s="396"/>
      <c r="G14" s="396"/>
      <c r="H14" s="396"/>
      <c r="I14" s="396"/>
      <c r="J14" s="396"/>
      <c r="K14" s="396"/>
      <c r="L14" s="144" t="s">
        <v>200</v>
      </c>
    </row>
    <row r="15" spans="1:12" ht="49.5" customHeight="1">
      <c r="A15" s="41"/>
      <c r="B15" s="41" t="b">
        <f>FALSE()</f>
        <v>0</v>
      </c>
      <c r="C15" s="56"/>
      <c r="D15" s="396" t="s">
        <v>211</v>
      </c>
      <c r="E15" s="396"/>
      <c r="F15" s="396"/>
      <c r="G15" s="396"/>
      <c r="H15" s="396"/>
      <c r="I15" s="396"/>
      <c r="J15" s="396"/>
      <c r="K15" s="396"/>
      <c r="L15" s="144" t="s">
        <v>200</v>
      </c>
    </row>
    <row r="16" spans="1:12" ht="38.25" customHeight="1">
      <c r="A16" s="41"/>
      <c r="B16" s="41"/>
      <c r="C16" s="38">
        <f>IF(B6=TRUE(),1,IF(B7=TRUE(),0,COUNTIF(B8:B15,TRUE())/5))</f>
        <v>0.8</v>
      </c>
      <c r="D16" s="430"/>
      <c r="E16" s="430"/>
      <c r="F16" s="430"/>
      <c r="G16" s="430"/>
      <c r="H16" s="430"/>
      <c r="I16" s="430"/>
      <c r="J16" s="430"/>
      <c r="K16" s="430"/>
      <c r="L16" s="430"/>
    </row>
    <row r="17" spans="2:12" ht="9.75" customHeight="1">
      <c r="I17" s="5"/>
      <c r="J17" s="5"/>
      <c r="K17" s="5"/>
      <c r="L17" s="142"/>
    </row>
    <row r="19" spans="2:12" s="22" customFormat="1" ht="22.5" customHeight="1">
      <c r="B19" s="427" t="s">
        <v>115</v>
      </c>
      <c r="C19" s="427"/>
      <c r="D19" s="427"/>
      <c r="E19" s="427"/>
      <c r="F19" s="427"/>
      <c r="G19" s="427"/>
      <c r="H19" s="427"/>
      <c r="I19" s="427"/>
      <c r="J19" s="427"/>
      <c r="K19" s="427"/>
      <c r="L19" s="427"/>
    </row>
    <row r="20" spans="2:12" s="22" customFormat="1" ht="24.75" customHeight="1">
      <c r="B20" s="438"/>
      <c r="C20" s="438"/>
      <c r="D20" s="438"/>
      <c r="E20" s="438"/>
      <c r="F20" s="438"/>
      <c r="G20" s="438"/>
      <c r="H20" s="438"/>
      <c r="I20" s="438"/>
      <c r="J20" s="439" t="s">
        <v>212</v>
      </c>
      <c r="K20" s="439"/>
      <c r="L20" s="439"/>
    </row>
  </sheetData>
  <mergeCells count="19">
    <mergeCell ref="B20:I20"/>
    <mergeCell ref="J20:L20"/>
    <mergeCell ref="D13:K13"/>
    <mergeCell ref="D14:K14"/>
    <mergeCell ref="D15:K15"/>
    <mergeCell ref="D16:L16"/>
    <mergeCell ref="B19:L19"/>
    <mergeCell ref="D8:K8"/>
    <mergeCell ref="L8:L9"/>
    <mergeCell ref="D9:J9"/>
    <mergeCell ref="D10:K10"/>
    <mergeCell ref="L10:L12"/>
    <mergeCell ref="D11:J11"/>
    <mergeCell ref="D12:K12"/>
    <mergeCell ref="C2:I2"/>
    <mergeCell ref="C3:K3"/>
    <mergeCell ref="C5:K5"/>
    <mergeCell ref="D6:K6"/>
    <mergeCell ref="D7:K7"/>
  </mergeCells>
  <pageMargins left="0.7" right="0.7" top="0.75" bottom="0.75" header="0.511811023622047" footer="0.511811023622047"/>
  <pageSetup orientation="landscape" horizontalDpi="300" verticalDpi="300"/>
  <legacyDrawing r:id="rId1"/>
  <picture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tabColor rgb="FF005AA7"/>
  </sheetPr>
  <dimension ref="A1:AMJ1021"/>
  <sheetViews>
    <sheetView showGridLines="0" zoomScale="50" zoomScaleNormal="50" workbookViewId="0">
      <selection activeCell="D15" sqref="D15:K15"/>
    </sheetView>
  </sheetViews>
  <sheetFormatPr baseColWidth="10" defaultColWidth="11.6640625" defaultRowHeight="16"/>
  <cols>
    <col min="1" max="1" width="10.6640625" style="1" customWidth="1"/>
    <col min="2" max="2" width="10.6640625" style="22" hidden="1" customWidth="1"/>
    <col min="3" max="3" width="10.33203125" style="22" customWidth="1"/>
    <col min="4" max="4" width="21.33203125" style="22" customWidth="1"/>
    <col min="5" max="5" width="9.5" style="22" customWidth="1"/>
    <col min="6" max="6" width="11.33203125" style="22" customWidth="1"/>
    <col min="7" max="7" width="11.5" style="22" customWidth="1"/>
    <col min="8" max="8" width="28.1640625" style="22" customWidth="1"/>
    <col min="9" max="9" width="29" style="22" customWidth="1"/>
    <col min="10" max="10" width="16.6640625" style="22" customWidth="1"/>
    <col min="11" max="11" width="11.1640625" style="22" customWidth="1"/>
    <col min="12" max="12" width="3.83203125" style="58" customWidth="1"/>
    <col min="13" max="214" width="11.6640625" style="1"/>
    <col min="215" max="1024" width="11.6640625" style="22"/>
  </cols>
  <sheetData>
    <row r="1" spans="1:214" s="1" customFormat="1">
      <c r="L1" s="40"/>
    </row>
    <row r="2" spans="1:214" ht="45" customHeight="1">
      <c r="A2" s="40"/>
      <c r="B2" s="41"/>
      <c r="C2" s="450" t="s">
        <v>213</v>
      </c>
      <c r="D2" s="450"/>
      <c r="E2" s="450"/>
      <c r="F2" s="450"/>
      <c r="G2" s="450"/>
      <c r="H2" s="450"/>
      <c r="I2" s="450"/>
      <c r="J2" s="146" t="s">
        <v>45</v>
      </c>
      <c r="K2" s="43">
        <f>IF($B$6=TRUE(),1,IF($B$7=TRUE(),0,(IF(N($K$9)&gt;0,0,100%)+IF(N($K$10)&gt;0,0,100%)+$C$21)/3))</f>
        <v>0.3</v>
      </c>
      <c r="L2" s="44" t="s">
        <v>46</v>
      </c>
    </row>
    <row r="3" spans="1:214" ht="49.5" customHeight="1">
      <c r="A3" s="40"/>
      <c r="B3" s="41"/>
      <c r="C3" s="394" t="s">
        <v>214</v>
      </c>
      <c r="D3" s="394"/>
      <c r="E3" s="394"/>
      <c r="F3" s="394"/>
      <c r="G3" s="394"/>
      <c r="H3" s="394"/>
      <c r="I3" s="394"/>
      <c r="J3" s="394"/>
      <c r="K3" s="394"/>
      <c r="L3" s="60" t="s">
        <v>46</v>
      </c>
    </row>
    <row r="4" spans="1:214" s="1" customFormat="1" ht="9.75" customHeight="1">
      <c r="L4" s="40"/>
    </row>
    <row r="5" spans="1:214" s="11" customFormat="1" ht="69.75" customHeight="1">
      <c r="A5" s="40"/>
      <c r="B5" s="41"/>
      <c r="C5" s="448" t="s">
        <v>215</v>
      </c>
      <c r="D5" s="448"/>
      <c r="E5" s="448"/>
      <c r="F5" s="448"/>
      <c r="G5" s="448"/>
      <c r="H5" s="448"/>
      <c r="I5" s="448"/>
      <c r="J5" s="448"/>
      <c r="K5" s="448"/>
      <c r="L5" s="49" t="s">
        <v>46</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row>
    <row r="6" spans="1:214" ht="49.5" customHeight="1">
      <c r="A6" s="40"/>
      <c r="B6" s="41" t="b">
        <f>FALSE()</f>
        <v>0</v>
      </c>
      <c r="C6" s="50"/>
      <c r="D6" s="396" t="s">
        <v>203</v>
      </c>
      <c r="E6" s="396"/>
      <c r="F6" s="396"/>
      <c r="G6" s="396"/>
      <c r="H6" s="396"/>
      <c r="I6" s="396"/>
      <c r="J6" s="396"/>
      <c r="K6" s="396"/>
      <c r="L6" s="51" t="s">
        <v>46</v>
      </c>
    </row>
    <row r="7" spans="1:214" ht="49.5" customHeight="1">
      <c r="A7" s="40"/>
      <c r="B7" s="41" t="b">
        <f>FALSE()</f>
        <v>0</v>
      </c>
      <c r="C7" s="50"/>
      <c r="D7" s="396" t="s">
        <v>216</v>
      </c>
      <c r="E7" s="396"/>
      <c r="F7" s="396"/>
      <c r="G7" s="396"/>
      <c r="H7" s="396"/>
      <c r="I7" s="396"/>
      <c r="J7" s="396"/>
      <c r="K7" s="396"/>
      <c r="L7" s="70" t="s">
        <v>46</v>
      </c>
    </row>
    <row r="8" spans="1:214" ht="30" customHeight="1">
      <c r="A8" s="40"/>
      <c r="B8" s="41" t="b">
        <f>TRUE()</f>
        <v>1</v>
      </c>
      <c r="C8" s="50"/>
      <c r="D8" s="433" t="s">
        <v>217</v>
      </c>
      <c r="E8" s="433"/>
      <c r="F8" s="433"/>
      <c r="G8" s="433"/>
      <c r="H8" s="433"/>
      <c r="I8" s="433"/>
      <c r="J8" s="433"/>
      <c r="K8" s="433"/>
      <c r="L8" s="399" t="s">
        <v>46</v>
      </c>
    </row>
    <row r="9" spans="1:214" s="11" customFormat="1" ht="30" customHeight="1">
      <c r="A9" s="40"/>
      <c r="B9" s="41"/>
      <c r="C9" s="117"/>
      <c r="D9" s="446" t="s">
        <v>218</v>
      </c>
      <c r="E9" s="446"/>
      <c r="F9" s="446"/>
      <c r="G9" s="446"/>
      <c r="H9" s="446"/>
      <c r="I9" s="446"/>
      <c r="J9" s="446"/>
      <c r="K9" s="147">
        <v>5</v>
      </c>
      <c r="L9" s="399"/>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row>
    <row r="10" spans="1:214" s="11" customFormat="1" ht="30" customHeight="1">
      <c r="A10" s="40"/>
      <c r="B10" s="41"/>
      <c r="C10" s="117"/>
      <c r="D10" s="446" t="s">
        <v>219</v>
      </c>
      <c r="E10" s="446"/>
      <c r="F10" s="446"/>
      <c r="G10" s="446"/>
      <c r="H10" s="446"/>
      <c r="I10" s="446"/>
      <c r="J10" s="446"/>
      <c r="K10" s="147">
        <v>1</v>
      </c>
      <c r="L10" s="399"/>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row>
    <row r="11" spans="1:214" ht="33" customHeight="1">
      <c r="C11" s="119"/>
      <c r="D11" s="402" t="s">
        <v>114</v>
      </c>
      <c r="E11" s="402"/>
      <c r="F11" s="402"/>
      <c r="G11" s="402"/>
      <c r="H11" s="402"/>
      <c r="I11" s="402"/>
      <c r="J11" s="402"/>
      <c r="K11" s="402"/>
      <c r="L11" s="399"/>
    </row>
    <row r="12" spans="1:214" ht="30" customHeight="1">
      <c r="A12" s="40"/>
      <c r="B12" s="41" t="b">
        <f>TRUE()</f>
        <v>1</v>
      </c>
      <c r="C12" s="50"/>
      <c r="D12" s="396" t="s">
        <v>220</v>
      </c>
      <c r="E12" s="396"/>
      <c r="F12" s="396"/>
      <c r="G12" s="396"/>
      <c r="H12" s="396"/>
      <c r="I12" s="396"/>
      <c r="J12" s="396"/>
      <c r="K12" s="396"/>
      <c r="L12" s="51" t="s">
        <v>46</v>
      </c>
    </row>
    <row r="13" spans="1:214" ht="30" customHeight="1">
      <c r="A13" s="40"/>
      <c r="B13" s="41" t="b">
        <f>TRUE()</f>
        <v>1</v>
      </c>
      <c r="C13" s="50"/>
      <c r="D13" s="396" t="s">
        <v>221</v>
      </c>
      <c r="E13" s="396"/>
      <c r="F13" s="396"/>
      <c r="G13" s="396"/>
      <c r="H13" s="396"/>
      <c r="I13" s="396"/>
      <c r="J13" s="396"/>
      <c r="K13" s="396"/>
      <c r="L13" s="51" t="s">
        <v>46</v>
      </c>
    </row>
    <row r="14" spans="1:214" ht="39" customHeight="1">
      <c r="A14" s="40"/>
      <c r="B14" s="41" t="b">
        <f>TRUE()</f>
        <v>1</v>
      </c>
      <c r="C14" s="50"/>
      <c r="D14" s="396" t="s">
        <v>222</v>
      </c>
      <c r="E14" s="396"/>
      <c r="F14" s="396"/>
      <c r="G14" s="396"/>
      <c r="H14" s="396"/>
      <c r="I14" s="396"/>
      <c r="J14" s="396"/>
      <c r="K14" s="396"/>
      <c r="L14" s="51" t="s">
        <v>46</v>
      </c>
    </row>
    <row r="15" spans="1:214" ht="30" customHeight="1">
      <c r="A15" s="40"/>
      <c r="B15" s="41" t="b">
        <f>TRUE()</f>
        <v>1</v>
      </c>
      <c r="C15" s="50"/>
      <c r="D15" s="396" t="s">
        <v>223</v>
      </c>
      <c r="E15" s="396"/>
      <c r="F15" s="396"/>
      <c r="G15" s="396"/>
      <c r="H15" s="396"/>
      <c r="I15" s="396"/>
      <c r="J15" s="396"/>
      <c r="K15" s="396"/>
      <c r="L15" s="51" t="s">
        <v>46</v>
      </c>
    </row>
    <row r="16" spans="1:214" ht="49.5" customHeight="1">
      <c r="A16" s="40"/>
      <c r="B16" s="41" t="b">
        <f>TRUE()</f>
        <v>1</v>
      </c>
      <c r="C16" s="50"/>
      <c r="D16" s="396" t="s">
        <v>224</v>
      </c>
      <c r="E16" s="396"/>
      <c r="F16" s="396"/>
      <c r="G16" s="396"/>
      <c r="H16" s="396"/>
      <c r="I16" s="396"/>
      <c r="J16" s="396"/>
      <c r="K16" s="396"/>
      <c r="L16" s="51" t="s">
        <v>46</v>
      </c>
    </row>
    <row r="17" spans="1:12" ht="30" customHeight="1">
      <c r="A17" s="40"/>
      <c r="B17" s="41" t="b">
        <f>TRUE()</f>
        <v>1</v>
      </c>
      <c r="C17" s="50"/>
      <c r="D17" s="396" t="s">
        <v>225</v>
      </c>
      <c r="E17" s="396"/>
      <c r="F17" s="396"/>
      <c r="G17" s="396"/>
      <c r="H17" s="396"/>
      <c r="I17" s="396"/>
      <c r="J17" s="396"/>
      <c r="K17" s="396"/>
      <c r="L17" s="51" t="s">
        <v>46</v>
      </c>
    </row>
    <row r="18" spans="1:12" ht="30" customHeight="1">
      <c r="A18" s="40"/>
      <c r="B18" s="41" t="b">
        <f>TRUE()</f>
        <v>1</v>
      </c>
      <c r="C18" s="50"/>
      <c r="D18" s="396" t="s">
        <v>226</v>
      </c>
      <c r="E18" s="396"/>
      <c r="F18" s="396"/>
      <c r="G18" s="396"/>
      <c r="H18" s="396"/>
      <c r="I18" s="396"/>
      <c r="J18" s="396"/>
      <c r="K18" s="396"/>
      <c r="L18" s="51" t="s">
        <v>46</v>
      </c>
    </row>
    <row r="19" spans="1:12" ht="30" customHeight="1">
      <c r="A19" s="40"/>
      <c r="B19" s="41" t="b">
        <f>FALSE()</f>
        <v>0</v>
      </c>
      <c r="C19" s="50"/>
      <c r="D19" s="396" t="s">
        <v>227</v>
      </c>
      <c r="E19" s="396"/>
      <c r="F19" s="396"/>
      <c r="G19" s="396"/>
      <c r="H19" s="396"/>
      <c r="I19" s="396"/>
      <c r="J19" s="396"/>
      <c r="K19" s="396"/>
      <c r="L19" s="51" t="s">
        <v>46</v>
      </c>
    </row>
    <row r="20" spans="1:12" ht="30" customHeight="1">
      <c r="A20" s="40"/>
      <c r="B20" s="41" t="b">
        <f>TRUE()</f>
        <v>1</v>
      </c>
      <c r="C20" s="56"/>
      <c r="D20" s="396" t="s">
        <v>228</v>
      </c>
      <c r="E20" s="396"/>
      <c r="F20" s="396"/>
      <c r="G20" s="396"/>
      <c r="H20" s="396"/>
      <c r="I20" s="396"/>
      <c r="J20" s="396"/>
      <c r="K20" s="396"/>
      <c r="L20" s="51" t="s">
        <v>46</v>
      </c>
    </row>
    <row r="21" spans="1:12" ht="38.25" customHeight="1">
      <c r="A21" s="40"/>
      <c r="B21" s="41"/>
      <c r="C21" s="38">
        <f>IF(B6=TRUE(),1,IF(B7=TRUE(),0,COUNTIF(B8:B20,TRUE())/10))</f>
        <v>0.9</v>
      </c>
      <c r="D21" s="430"/>
      <c r="E21" s="430"/>
      <c r="F21" s="430"/>
      <c r="G21" s="430"/>
      <c r="H21" s="430"/>
      <c r="I21" s="430"/>
      <c r="J21" s="430"/>
      <c r="K21" s="430"/>
      <c r="L21" s="430"/>
    </row>
    <row r="22" spans="1:12" s="1" customFormat="1" ht="9.75" customHeight="1">
      <c r="L22" s="40"/>
    </row>
    <row r="23" spans="1:12" s="1" customFormat="1">
      <c r="L23" s="40"/>
    </row>
    <row r="24" spans="1:12" s="1" customFormat="1">
      <c r="L24" s="40"/>
    </row>
    <row r="25" spans="1:12" s="1" customFormat="1">
      <c r="L25" s="40"/>
    </row>
    <row r="26" spans="1:12" s="1" customFormat="1">
      <c r="L26" s="40"/>
    </row>
    <row r="27" spans="1:12" s="1" customFormat="1">
      <c r="L27" s="40"/>
    </row>
    <row r="28" spans="1:12" s="1" customFormat="1">
      <c r="L28" s="40"/>
    </row>
    <row r="29" spans="1:12" s="1" customFormat="1">
      <c r="L29" s="40"/>
    </row>
    <row r="30" spans="1:12" s="1" customFormat="1">
      <c r="L30" s="40"/>
    </row>
    <row r="31" spans="1:12" s="1" customFormat="1">
      <c r="L31" s="40"/>
    </row>
    <row r="32" spans="1:12" s="1" customFormat="1">
      <c r="L32" s="40"/>
    </row>
    <row r="33" spans="12:12" s="1" customFormat="1">
      <c r="L33" s="40"/>
    </row>
    <row r="34" spans="12:12" s="1" customFormat="1">
      <c r="L34" s="40"/>
    </row>
    <row r="35" spans="12:12" s="1" customFormat="1">
      <c r="L35" s="40"/>
    </row>
    <row r="36" spans="12:12" s="1" customFormat="1">
      <c r="L36" s="40"/>
    </row>
    <row r="37" spans="12:12" s="1" customFormat="1">
      <c r="L37" s="40"/>
    </row>
    <row r="38" spans="12:12" s="1" customFormat="1">
      <c r="L38" s="40"/>
    </row>
    <row r="39" spans="12:12" s="1" customFormat="1">
      <c r="L39" s="40"/>
    </row>
    <row r="40" spans="12:12" s="1" customFormat="1">
      <c r="L40" s="40"/>
    </row>
    <row r="41" spans="12:12" s="1" customFormat="1">
      <c r="L41" s="40"/>
    </row>
    <row r="42" spans="12:12" s="1" customFormat="1">
      <c r="L42" s="40"/>
    </row>
    <row r="43" spans="12:12" s="1" customFormat="1">
      <c r="L43" s="40"/>
    </row>
    <row r="44" spans="12:12" s="1" customFormat="1">
      <c r="L44" s="40"/>
    </row>
    <row r="45" spans="12:12" s="1" customFormat="1">
      <c r="L45" s="40"/>
    </row>
    <row r="46" spans="12:12" s="1" customFormat="1">
      <c r="L46" s="40"/>
    </row>
    <row r="47" spans="12:12" s="1" customFormat="1">
      <c r="L47" s="40"/>
    </row>
    <row r="48" spans="12:12" s="1" customFormat="1">
      <c r="L48" s="40"/>
    </row>
    <row r="49" spans="12:12" s="1" customFormat="1">
      <c r="L49" s="40"/>
    </row>
    <row r="50" spans="12:12" s="1" customFormat="1">
      <c r="L50" s="40"/>
    </row>
    <row r="51" spans="12:12" s="1" customFormat="1">
      <c r="L51" s="40"/>
    </row>
    <row r="52" spans="12:12" s="1" customFormat="1">
      <c r="L52" s="40"/>
    </row>
    <row r="53" spans="12:12" s="1" customFormat="1">
      <c r="L53" s="40"/>
    </row>
    <row r="54" spans="12:12" s="1" customFormat="1">
      <c r="L54" s="40"/>
    </row>
    <row r="55" spans="12:12" s="1" customFormat="1">
      <c r="L55" s="40"/>
    </row>
    <row r="56" spans="12:12" s="1" customFormat="1">
      <c r="L56" s="40"/>
    </row>
    <row r="57" spans="12:12" s="1" customFormat="1">
      <c r="L57" s="40"/>
    </row>
    <row r="58" spans="12:12" s="1" customFormat="1">
      <c r="L58" s="40"/>
    </row>
    <row r="59" spans="12:12" s="1" customFormat="1">
      <c r="L59" s="40"/>
    </row>
    <row r="60" spans="12:12" s="1" customFormat="1">
      <c r="L60" s="40"/>
    </row>
    <row r="61" spans="12:12" s="1" customFormat="1">
      <c r="L61" s="40"/>
    </row>
    <row r="62" spans="12:12" s="1" customFormat="1">
      <c r="L62" s="40"/>
    </row>
    <row r="63" spans="12:12" s="1" customFormat="1">
      <c r="L63" s="40"/>
    </row>
    <row r="64" spans="12:12" s="1" customFormat="1">
      <c r="L64" s="40"/>
    </row>
    <row r="65" spans="12:12" s="1" customFormat="1">
      <c r="L65" s="40"/>
    </row>
    <row r="66" spans="12:12" s="1" customFormat="1">
      <c r="L66" s="40"/>
    </row>
    <row r="67" spans="12:12" s="1" customFormat="1">
      <c r="L67" s="40"/>
    </row>
    <row r="68" spans="12:12" s="1" customFormat="1">
      <c r="L68" s="40"/>
    </row>
    <row r="69" spans="12:12" s="1" customFormat="1">
      <c r="L69" s="40"/>
    </row>
    <row r="70" spans="12:12" s="1" customFormat="1">
      <c r="L70" s="40"/>
    </row>
    <row r="71" spans="12:12" s="1" customFormat="1">
      <c r="L71" s="40"/>
    </row>
    <row r="72" spans="12:12" s="1" customFormat="1">
      <c r="L72" s="40"/>
    </row>
    <row r="73" spans="12:12" s="1" customFormat="1">
      <c r="L73" s="40"/>
    </row>
    <row r="74" spans="12:12" s="1" customFormat="1">
      <c r="L74" s="40"/>
    </row>
    <row r="75" spans="12:12" s="1" customFormat="1">
      <c r="L75" s="40"/>
    </row>
    <row r="76" spans="12:12" s="1" customFormat="1">
      <c r="L76" s="40"/>
    </row>
    <row r="77" spans="12:12" s="1" customFormat="1">
      <c r="L77" s="40"/>
    </row>
    <row r="78" spans="12:12" s="1" customFormat="1">
      <c r="L78" s="40"/>
    </row>
    <row r="79" spans="12:12" s="1" customFormat="1">
      <c r="L79" s="40"/>
    </row>
    <row r="80" spans="12:12" s="1" customFormat="1">
      <c r="L80" s="40"/>
    </row>
    <row r="81" spans="12:12" s="1" customFormat="1">
      <c r="L81" s="40"/>
    </row>
    <row r="82" spans="12:12" s="1" customFormat="1">
      <c r="L82" s="40"/>
    </row>
    <row r="83" spans="12:12" s="1" customFormat="1">
      <c r="L83" s="40"/>
    </row>
    <row r="84" spans="12:12" s="1" customFormat="1">
      <c r="L84" s="40"/>
    </row>
    <row r="85" spans="12:12" s="1" customFormat="1">
      <c r="L85" s="40"/>
    </row>
    <row r="86" spans="12:12" s="1" customFormat="1">
      <c r="L86" s="40"/>
    </row>
    <row r="87" spans="12:12" s="1" customFormat="1">
      <c r="L87" s="40"/>
    </row>
    <row r="88" spans="12:12" s="1" customFormat="1">
      <c r="L88" s="40"/>
    </row>
    <row r="89" spans="12:12" s="1" customFormat="1">
      <c r="L89" s="40"/>
    </row>
    <row r="90" spans="12:12" s="1" customFormat="1">
      <c r="L90" s="40"/>
    </row>
    <row r="91" spans="12:12" s="1" customFormat="1">
      <c r="L91" s="40"/>
    </row>
    <row r="92" spans="12:12" s="1" customFormat="1">
      <c r="L92" s="40"/>
    </row>
    <row r="93" spans="12:12" s="1" customFormat="1">
      <c r="L93" s="40"/>
    </row>
    <row r="94" spans="12:12" s="1" customFormat="1">
      <c r="L94" s="40"/>
    </row>
    <row r="95" spans="12:12" s="1" customFormat="1">
      <c r="L95" s="40"/>
    </row>
    <row r="96" spans="12:12" s="1" customFormat="1">
      <c r="L96" s="40"/>
    </row>
    <row r="97" spans="12:12" s="1" customFormat="1">
      <c r="L97" s="40"/>
    </row>
    <row r="98" spans="12:12" s="1" customFormat="1">
      <c r="L98" s="40"/>
    </row>
    <row r="99" spans="12:12" s="1" customFormat="1">
      <c r="L99" s="40"/>
    </row>
    <row r="100" spans="12:12" s="1" customFormat="1">
      <c r="L100" s="40"/>
    </row>
    <row r="101" spans="12:12" s="1" customFormat="1">
      <c r="L101" s="40"/>
    </row>
    <row r="102" spans="12:12" s="1" customFormat="1">
      <c r="L102" s="40"/>
    </row>
    <row r="103" spans="12:12" s="1" customFormat="1">
      <c r="L103" s="40"/>
    </row>
    <row r="104" spans="12:12" s="1" customFormat="1">
      <c r="L104" s="40"/>
    </row>
    <row r="105" spans="12:12" s="1" customFormat="1">
      <c r="L105" s="40"/>
    </row>
    <row r="106" spans="12:12" s="1" customFormat="1">
      <c r="L106" s="40"/>
    </row>
    <row r="107" spans="12:12" s="1" customFormat="1">
      <c r="L107" s="40"/>
    </row>
    <row r="108" spans="12:12" s="1" customFormat="1">
      <c r="L108" s="40"/>
    </row>
    <row r="109" spans="12:12" s="1" customFormat="1">
      <c r="L109" s="40"/>
    </row>
    <row r="110" spans="12:12" s="1" customFormat="1">
      <c r="L110" s="40"/>
    </row>
    <row r="111" spans="12:12" s="1" customFormat="1">
      <c r="L111" s="40"/>
    </row>
    <row r="112" spans="12:12" s="1" customFormat="1">
      <c r="L112" s="40"/>
    </row>
    <row r="113" spans="12:12" s="1" customFormat="1">
      <c r="L113" s="40"/>
    </row>
    <row r="114" spans="12:12" s="1" customFormat="1">
      <c r="L114" s="40"/>
    </row>
    <row r="115" spans="12:12" s="1" customFormat="1">
      <c r="L115" s="40"/>
    </row>
    <row r="116" spans="12:12" s="1" customFormat="1">
      <c r="L116" s="40"/>
    </row>
    <row r="117" spans="12:12" s="1" customFormat="1">
      <c r="L117" s="40"/>
    </row>
    <row r="118" spans="12:12" s="1" customFormat="1">
      <c r="L118" s="40"/>
    </row>
    <row r="119" spans="12:12" s="1" customFormat="1">
      <c r="L119" s="40"/>
    </row>
    <row r="120" spans="12:12" s="1" customFormat="1">
      <c r="L120" s="40"/>
    </row>
    <row r="121" spans="12:12" s="1" customFormat="1">
      <c r="L121" s="40"/>
    </row>
    <row r="122" spans="12:12" s="1" customFormat="1">
      <c r="L122" s="40"/>
    </row>
    <row r="123" spans="12:12" s="1" customFormat="1">
      <c r="L123" s="40"/>
    </row>
    <row r="124" spans="12:12" s="1" customFormat="1">
      <c r="L124" s="40"/>
    </row>
    <row r="125" spans="12:12" s="1" customFormat="1">
      <c r="L125" s="40"/>
    </row>
    <row r="126" spans="12:12" s="1" customFormat="1">
      <c r="L126" s="40"/>
    </row>
    <row r="127" spans="12:12" s="1" customFormat="1">
      <c r="L127" s="40"/>
    </row>
    <row r="128" spans="12:12" s="1" customFormat="1">
      <c r="L128" s="40"/>
    </row>
    <row r="129" spans="12:12" s="1" customFormat="1">
      <c r="L129" s="40"/>
    </row>
    <row r="130" spans="12:12" s="1" customFormat="1">
      <c r="L130" s="40"/>
    </row>
    <row r="131" spans="12:12" s="1" customFormat="1">
      <c r="L131" s="40"/>
    </row>
    <row r="132" spans="12:12" s="1" customFormat="1">
      <c r="L132" s="40"/>
    </row>
    <row r="133" spans="12:12" s="1" customFormat="1">
      <c r="L133" s="40"/>
    </row>
    <row r="134" spans="12:12" s="1" customFormat="1">
      <c r="L134" s="40"/>
    </row>
    <row r="135" spans="12:12" s="1" customFormat="1">
      <c r="L135" s="40"/>
    </row>
    <row r="136" spans="12:12" s="1" customFormat="1">
      <c r="L136" s="40"/>
    </row>
    <row r="137" spans="12:12" s="1" customFormat="1">
      <c r="L137" s="40"/>
    </row>
    <row r="138" spans="12:12" s="1" customFormat="1">
      <c r="L138" s="40"/>
    </row>
    <row r="139" spans="12:12" s="1" customFormat="1">
      <c r="L139" s="40"/>
    </row>
    <row r="140" spans="12:12" s="1" customFormat="1">
      <c r="L140" s="40"/>
    </row>
    <row r="141" spans="12:12" s="1" customFormat="1">
      <c r="L141" s="40"/>
    </row>
    <row r="142" spans="12:12" s="1" customFormat="1">
      <c r="L142" s="40"/>
    </row>
    <row r="143" spans="12:12" s="1" customFormat="1">
      <c r="L143" s="40"/>
    </row>
    <row r="144" spans="12:12" s="1" customFormat="1">
      <c r="L144" s="40"/>
    </row>
    <row r="145" spans="12:12" s="1" customFormat="1">
      <c r="L145" s="40"/>
    </row>
    <row r="146" spans="12:12" s="1" customFormat="1">
      <c r="L146" s="40"/>
    </row>
    <row r="147" spans="12:12" s="1" customFormat="1">
      <c r="L147" s="40"/>
    </row>
    <row r="148" spans="12:12" s="1" customFormat="1">
      <c r="L148" s="40"/>
    </row>
    <row r="149" spans="12:12" s="1" customFormat="1">
      <c r="L149" s="40"/>
    </row>
    <row r="150" spans="12:12" s="1" customFormat="1">
      <c r="L150" s="40"/>
    </row>
    <row r="151" spans="12:12" s="1" customFormat="1">
      <c r="L151" s="40"/>
    </row>
    <row r="152" spans="12:12" s="1" customFormat="1">
      <c r="L152" s="40"/>
    </row>
    <row r="153" spans="12:12" s="1" customFormat="1">
      <c r="L153" s="40"/>
    </row>
    <row r="154" spans="12:12" s="1" customFormat="1">
      <c r="L154" s="40"/>
    </row>
    <row r="155" spans="12:12" s="1" customFormat="1">
      <c r="L155" s="40"/>
    </row>
    <row r="156" spans="12:12" s="1" customFormat="1">
      <c r="L156" s="40"/>
    </row>
    <row r="157" spans="12:12" s="1" customFormat="1">
      <c r="L157" s="40"/>
    </row>
    <row r="158" spans="12:12" s="1" customFormat="1">
      <c r="L158" s="40"/>
    </row>
    <row r="159" spans="12:12" s="1" customFormat="1">
      <c r="L159" s="40"/>
    </row>
    <row r="160" spans="12:12" s="1" customFormat="1">
      <c r="L160" s="40"/>
    </row>
    <row r="161" spans="12:12" s="1" customFormat="1">
      <c r="L161" s="40"/>
    </row>
    <row r="162" spans="12:12" s="1" customFormat="1">
      <c r="L162" s="40"/>
    </row>
    <row r="163" spans="12:12" s="1" customFormat="1">
      <c r="L163" s="40"/>
    </row>
    <row r="164" spans="12:12" s="1" customFormat="1">
      <c r="L164" s="40"/>
    </row>
    <row r="165" spans="12:12" s="1" customFormat="1">
      <c r="L165" s="40"/>
    </row>
    <row r="166" spans="12:12" s="1" customFormat="1">
      <c r="L166" s="40"/>
    </row>
    <row r="167" spans="12:12" s="1" customFormat="1">
      <c r="L167" s="40"/>
    </row>
    <row r="168" spans="12:12" s="1" customFormat="1">
      <c r="L168" s="40"/>
    </row>
    <row r="169" spans="12:12" s="1" customFormat="1">
      <c r="L169" s="40"/>
    </row>
    <row r="170" spans="12:12" s="1" customFormat="1">
      <c r="L170" s="40"/>
    </row>
    <row r="171" spans="12:12" s="1" customFormat="1">
      <c r="L171" s="40"/>
    </row>
    <row r="172" spans="12:12" s="1" customFormat="1">
      <c r="L172" s="40"/>
    </row>
    <row r="173" spans="12:12" s="1" customFormat="1">
      <c r="L173" s="40"/>
    </row>
    <row r="174" spans="12:12" s="1" customFormat="1">
      <c r="L174" s="40"/>
    </row>
    <row r="175" spans="12:12" s="1" customFormat="1">
      <c r="L175" s="40"/>
    </row>
    <row r="176" spans="12:12" s="1" customFormat="1">
      <c r="L176" s="40"/>
    </row>
    <row r="177" spans="12:12" s="1" customFormat="1">
      <c r="L177" s="40"/>
    </row>
    <row r="178" spans="12:12" s="1" customFormat="1">
      <c r="L178" s="40"/>
    </row>
    <row r="179" spans="12:12" s="1" customFormat="1">
      <c r="L179" s="40"/>
    </row>
    <row r="180" spans="12:12" s="1" customFormat="1">
      <c r="L180" s="40"/>
    </row>
    <row r="181" spans="12:12" s="1" customFormat="1">
      <c r="L181" s="40"/>
    </row>
    <row r="182" spans="12:12" s="1" customFormat="1">
      <c r="L182" s="40"/>
    </row>
    <row r="183" spans="12:12" s="1" customFormat="1">
      <c r="L183" s="40"/>
    </row>
    <row r="184" spans="12:12" s="1" customFormat="1">
      <c r="L184" s="40"/>
    </row>
    <row r="185" spans="12:12" s="1" customFormat="1">
      <c r="L185" s="40"/>
    </row>
    <row r="186" spans="12:12" s="1" customFormat="1">
      <c r="L186" s="40"/>
    </row>
    <row r="187" spans="12:12" s="1" customFormat="1">
      <c r="L187" s="40"/>
    </row>
    <row r="188" spans="12:12" s="1" customFormat="1">
      <c r="L188" s="40"/>
    </row>
    <row r="189" spans="12:12" s="1" customFormat="1">
      <c r="L189" s="40"/>
    </row>
    <row r="190" spans="12:12" s="1" customFormat="1">
      <c r="L190" s="40"/>
    </row>
    <row r="191" spans="12:12" s="1" customFormat="1">
      <c r="L191" s="40"/>
    </row>
    <row r="192" spans="12:12" s="1" customFormat="1">
      <c r="L192" s="40"/>
    </row>
    <row r="193" spans="12:12" s="1" customFormat="1">
      <c r="L193" s="40"/>
    </row>
    <row r="194" spans="12:12" s="1" customFormat="1">
      <c r="L194" s="40"/>
    </row>
    <row r="195" spans="12:12" s="1" customFormat="1">
      <c r="L195" s="40"/>
    </row>
    <row r="196" spans="12:12" s="1" customFormat="1">
      <c r="L196" s="40"/>
    </row>
    <row r="197" spans="12:12" s="1" customFormat="1">
      <c r="L197" s="40"/>
    </row>
    <row r="198" spans="12:12" s="1" customFormat="1">
      <c r="L198" s="40"/>
    </row>
    <row r="199" spans="12:12" s="1" customFormat="1">
      <c r="L199" s="40"/>
    </row>
    <row r="200" spans="12:12" s="1" customFormat="1">
      <c r="L200" s="40"/>
    </row>
    <row r="201" spans="12:12" s="1" customFormat="1">
      <c r="L201" s="40"/>
    </row>
    <row r="202" spans="12:12" s="1" customFormat="1">
      <c r="L202" s="40"/>
    </row>
    <row r="203" spans="12:12" s="1" customFormat="1">
      <c r="L203" s="40"/>
    </row>
    <row r="204" spans="12:12" s="1" customFormat="1">
      <c r="L204" s="40"/>
    </row>
    <row r="205" spans="12:12" s="1" customFormat="1">
      <c r="L205" s="40"/>
    </row>
    <row r="206" spans="12:12" s="1" customFormat="1">
      <c r="L206" s="40"/>
    </row>
    <row r="207" spans="12:12" s="1" customFormat="1">
      <c r="L207" s="40"/>
    </row>
    <row r="208" spans="12:12" s="1" customFormat="1">
      <c r="L208" s="40"/>
    </row>
    <row r="209" spans="12:12" s="1" customFormat="1">
      <c r="L209" s="40"/>
    </row>
    <row r="210" spans="12:12" s="1" customFormat="1">
      <c r="L210" s="40"/>
    </row>
    <row r="211" spans="12:12" s="1" customFormat="1">
      <c r="L211" s="40"/>
    </row>
    <row r="212" spans="12:12" s="1" customFormat="1">
      <c r="L212" s="40"/>
    </row>
    <row r="213" spans="12:12" s="1" customFormat="1">
      <c r="L213" s="40"/>
    </row>
    <row r="214" spans="12:12" s="1" customFormat="1">
      <c r="L214" s="40"/>
    </row>
    <row r="215" spans="12:12" s="1" customFormat="1">
      <c r="L215" s="40"/>
    </row>
    <row r="216" spans="12:12" s="1" customFormat="1">
      <c r="L216" s="40"/>
    </row>
    <row r="217" spans="12:12" s="1" customFormat="1">
      <c r="L217" s="40"/>
    </row>
    <row r="218" spans="12:12" s="1" customFormat="1">
      <c r="L218" s="40"/>
    </row>
    <row r="219" spans="12:12" s="1" customFormat="1">
      <c r="L219" s="40"/>
    </row>
    <row r="220" spans="12:12" s="1" customFormat="1">
      <c r="L220" s="40"/>
    </row>
    <row r="221" spans="12:12" s="1" customFormat="1">
      <c r="L221" s="40"/>
    </row>
    <row r="222" spans="12:12" s="1" customFormat="1">
      <c r="L222" s="40"/>
    </row>
    <row r="223" spans="12:12" s="1" customFormat="1">
      <c r="L223" s="40"/>
    </row>
    <row r="224" spans="12:12" s="1" customFormat="1">
      <c r="L224" s="40"/>
    </row>
    <row r="225" spans="12:12" s="1" customFormat="1">
      <c r="L225" s="40"/>
    </row>
    <row r="226" spans="12:12" s="1" customFormat="1">
      <c r="L226" s="40"/>
    </row>
    <row r="227" spans="12:12" s="1" customFormat="1">
      <c r="L227" s="40"/>
    </row>
    <row r="228" spans="12:12" s="1" customFormat="1">
      <c r="L228" s="40"/>
    </row>
    <row r="229" spans="12:12" s="1" customFormat="1">
      <c r="L229" s="40"/>
    </row>
    <row r="230" spans="12:12" s="1" customFormat="1">
      <c r="L230" s="40"/>
    </row>
    <row r="231" spans="12:12" s="1" customFormat="1">
      <c r="L231" s="40"/>
    </row>
    <row r="232" spans="12:12" s="1" customFormat="1">
      <c r="L232" s="40"/>
    </row>
    <row r="233" spans="12:12" s="1" customFormat="1">
      <c r="L233" s="40"/>
    </row>
    <row r="234" spans="12:12" s="1" customFormat="1">
      <c r="L234" s="40"/>
    </row>
    <row r="235" spans="12:12" s="1" customFormat="1">
      <c r="L235" s="40"/>
    </row>
    <row r="236" spans="12:12" s="1" customFormat="1">
      <c r="L236" s="40"/>
    </row>
    <row r="237" spans="12:12" s="1" customFormat="1">
      <c r="L237" s="40"/>
    </row>
    <row r="238" spans="12:12" s="1" customFormat="1">
      <c r="L238" s="40"/>
    </row>
    <row r="239" spans="12:12" s="1" customFormat="1">
      <c r="L239" s="40"/>
    </row>
    <row r="240" spans="12:12" s="1" customFormat="1">
      <c r="L240" s="40"/>
    </row>
    <row r="241" spans="12:12" s="1" customFormat="1">
      <c r="L241" s="40"/>
    </row>
    <row r="242" spans="12:12" s="1" customFormat="1">
      <c r="L242" s="40"/>
    </row>
    <row r="243" spans="12:12" s="1" customFormat="1">
      <c r="L243" s="40"/>
    </row>
    <row r="244" spans="12:12" s="1" customFormat="1">
      <c r="L244" s="40"/>
    </row>
    <row r="245" spans="12:12" s="1" customFormat="1">
      <c r="L245" s="40"/>
    </row>
    <row r="246" spans="12:12" s="1" customFormat="1">
      <c r="L246" s="40"/>
    </row>
    <row r="247" spans="12:12" s="1" customFormat="1">
      <c r="L247" s="40"/>
    </row>
    <row r="248" spans="12:12" s="1" customFormat="1">
      <c r="L248" s="40"/>
    </row>
    <row r="249" spans="12:12" s="1" customFormat="1">
      <c r="L249" s="40"/>
    </row>
    <row r="250" spans="12:12" s="1" customFormat="1">
      <c r="L250" s="40"/>
    </row>
    <row r="251" spans="12:12" s="1" customFormat="1">
      <c r="L251" s="40"/>
    </row>
    <row r="252" spans="12:12" s="1" customFormat="1">
      <c r="L252" s="40"/>
    </row>
    <row r="253" spans="12:12" s="1" customFormat="1">
      <c r="L253" s="40"/>
    </row>
    <row r="254" spans="12:12" s="1" customFormat="1">
      <c r="L254" s="40"/>
    </row>
    <row r="255" spans="12:12" s="1" customFormat="1">
      <c r="L255" s="40"/>
    </row>
    <row r="256" spans="12:12" s="1" customFormat="1">
      <c r="L256" s="40"/>
    </row>
    <row r="257" spans="12:12" s="1" customFormat="1">
      <c r="L257" s="40"/>
    </row>
    <row r="258" spans="12:12" s="1" customFormat="1">
      <c r="L258" s="40"/>
    </row>
    <row r="259" spans="12:12" s="1" customFormat="1">
      <c r="L259" s="40"/>
    </row>
    <row r="260" spans="12:12" s="1" customFormat="1">
      <c r="L260" s="40"/>
    </row>
    <row r="261" spans="12:12" s="1" customFormat="1">
      <c r="L261" s="40"/>
    </row>
    <row r="262" spans="12:12" s="1" customFormat="1">
      <c r="L262" s="40"/>
    </row>
    <row r="263" spans="12:12" s="1" customFormat="1">
      <c r="L263" s="40"/>
    </row>
    <row r="264" spans="12:12" s="1" customFormat="1">
      <c r="L264" s="40"/>
    </row>
    <row r="265" spans="12:12" s="1" customFormat="1">
      <c r="L265" s="40"/>
    </row>
    <row r="266" spans="12:12" s="1" customFormat="1">
      <c r="L266" s="40"/>
    </row>
    <row r="267" spans="12:12" s="1" customFormat="1">
      <c r="L267" s="40"/>
    </row>
    <row r="268" spans="12:12" s="1" customFormat="1">
      <c r="L268" s="40"/>
    </row>
    <row r="269" spans="12:12" s="1" customFormat="1">
      <c r="L269" s="40"/>
    </row>
    <row r="270" spans="12:12" s="1" customFormat="1">
      <c r="L270" s="40"/>
    </row>
    <row r="271" spans="12:12" s="1" customFormat="1">
      <c r="L271" s="40"/>
    </row>
    <row r="272" spans="12:12" s="1" customFormat="1">
      <c r="L272" s="40"/>
    </row>
    <row r="273" spans="12:12" s="1" customFormat="1">
      <c r="L273" s="40"/>
    </row>
    <row r="274" spans="12:12" s="1" customFormat="1">
      <c r="L274" s="40"/>
    </row>
    <row r="275" spans="12:12" s="1" customFormat="1">
      <c r="L275" s="40"/>
    </row>
    <row r="276" spans="12:12" s="1" customFormat="1">
      <c r="L276" s="40"/>
    </row>
    <row r="277" spans="12:12" s="1" customFormat="1">
      <c r="L277" s="40"/>
    </row>
    <row r="278" spans="12:12" s="1" customFormat="1">
      <c r="L278" s="40"/>
    </row>
    <row r="279" spans="12:12" s="1" customFormat="1">
      <c r="L279" s="40"/>
    </row>
    <row r="280" spans="12:12" s="1" customFormat="1">
      <c r="L280" s="40"/>
    </row>
    <row r="281" spans="12:12" s="1" customFormat="1">
      <c r="L281" s="40"/>
    </row>
    <row r="282" spans="12:12" s="1" customFormat="1">
      <c r="L282" s="40"/>
    </row>
    <row r="283" spans="12:12" s="1" customFormat="1">
      <c r="L283" s="40"/>
    </row>
    <row r="284" spans="12:12" s="1" customFormat="1">
      <c r="L284" s="40"/>
    </row>
    <row r="285" spans="12:12" s="1" customFormat="1">
      <c r="L285" s="40"/>
    </row>
    <row r="286" spans="12:12" s="1" customFormat="1">
      <c r="L286" s="40"/>
    </row>
    <row r="287" spans="12:12" s="1" customFormat="1">
      <c r="L287" s="40"/>
    </row>
    <row r="288" spans="12:12" s="1" customFormat="1">
      <c r="L288" s="40"/>
    </row>
    <row r="289" spans="12:12" s="1" customFormat="1">
      <c r="L289" s="40"/>
    </row>
    <row r="290" spans="12:12" s="1" customFormat="1">
      <c r="L290" s="40"/>
    </row>
    <row r="291" spans="12:12" s="1" customFormat="1">
      <c r="L291" s="40"/>
    </row>
    <row r="292" spans="12:12" s="1" customFormat="1">
      <c r="L292" s="40"/>
    </row>
    <row r="293" spans="12:12" s="1" customFormat="1">
      <c r="L293" s="40"/>
    </row>
    <row r="294" spans="12:12" s="1" customFormat="1">
      <c r="L294" s="40"/>
    </row>
    <row r="295" spans="12:12" s="1" customFormat="1">
      <c r="L295" s="40"/>
    </row>
    <row r="296" spans="12:12" s="1" customFormat="1">
      <c r="L296" s="40"/>
    </row>
    <row r="297" spans="12:12" s="1" customFormat="1">
      <c r="L297" s="40"/>
    </row>
    <row r="298" spans="12:12" s="1" customFormat="1">
      <c r="L298" s="40"/>
    </row>
    <row r="299" spans="12:12" s="1" customFormat="1">
      <c r="L299" s="40"/>
    </row>
    <row r="300" spans="12:12" s="1" customFormat="1">
      <c r="L300" s="40"/>
    </row>
    <row r="301" spans="12:12" s="1" customFormat="1">
      <c r="L301" s="40"/>
    </row>
    <row r="302" spans="12:12" s="1" customFormat="1">
      <c r="L302" s="40"/>
    </row>
    <row r="303" spans="12:12" s="1" customFormat="1">
      <c r="L303" s="40"/>
    </row>
    <row r="304" spans="12:12" s="1" customFormat="1">
      <c r="L304" s="40"/>
    </row>
    <row r="305" spans="12:12" s="1" customFormat="1">
      <c r="L305" s="40"/>
    </row>
    <row r="306" spans="12:12" s="1" customFormat="1">
      <c r="L306" s="40"/>
    </row>
    <row r="307" spans="12:12" s="1" customFormat="1">
      <c r="L307" s="40"/>
    </row>
    <row r="308" spans="12:12" s="1" customFormat="1">
      <c r="L308" s="40"/>
    </row>
    <row r="309" spans="12:12" s="1" customFormat="1">
      <c r="L309" s="40"/>
    </row>
    <row r="310" spans="12:12" s="1" customFormat="1">
      <c r="L310" s="40"/>
    </row>
    <row r="311" spans="12:12" s="1" customFormat="1">
      <c r="L311" s="40"/>
    </row>
    <row r="312" spans="12:12" s="1" customFormat="1">
      <c r="L312" s="40"/>
    </row>
    <row r="313" spans="12:12" s="1" customFormat="1">
      <c r="L313" s="40"/>
    </row>
    <row r="314" spans="12:12" s="1" customFormat="1">
      <c r="L314" s="40"/>
    </row>
    <row r="315" spans="12:12" s="1" customFormat="1">
      <c r="L315" s="40"/>
    </row>
    <row r="316" spans="12:12" s="1" customFormat="1">
      <c r="L316" s="40"/>
    </row>
    <row r="317" spans="12:12" s="1" customFormat="1">
      <c r="L317" s="40"/>
    </row>
    <row r="318" spans="12:12" s="1" customFormat="1">
      <c r="L318" s="40"/>
    </row>
    <row r="319" spans="12:12" s="1" customFormat="1">
      <c r="L319" s="40"/>
    </row>
    <row r="320" spans="12:12" s="1" customFormat="1">
      <c r="L320" s="40"/>
    </row>
    <row r="321" spans="12:12" s="1" customFormat="1">
      <c r="L321" s="40"/>
    </row>
    <row r="322" spans="12:12" s="1" customFormat="1">
      <c r="L322" s="40"/>
    </row>
    <row r="323" spans="12:12" s="1" customFormat="1">
      <c r="L323" s="40"/>
    </row>
    <row r="324" spans="12:12" s="1" customFormat="1">
      <c r="L324" s="40"/>
    </row>
    <row r="325" spans="12:12" s="1" customFormat="1">
      <c r="L325" s="40"/>
    </row>
    <row r="326" spans="12:12" s="1" customFormat="1">
      <c r="L326" s="40"/>
    </row>
    <row r="327" spans="12:12" s="1" customFormat="1">
      <c r="L327" s="40"/>
    </row>
    <row r="328" spans="12:12" s="1" customFormat="1">
      <c r="L328" s="40"/>
    </row>
    <row r="329" spans="12:12" s="1" customFormat="1">
      <c r="L329" s="40"/>
    </row>
    <row r="330" spans="12:12" s="1" customFormat="1">
      <c r="L330" s="40"/>
    </row>
    <row r="331" spans="12:12" s="1" customFormat="1">
      <c r="L331" s="40"/>
    </row>
    <row r="332" spans="12:12" s="1" customFormat="1">
      <c r="L332" s="40"/>
    </row>
    <row r="333" spans="12:12" s="1" customFormat="1">
      <c r="L333" s="40"/>
    </row>
    <row r="334" spans="12:12" s="1" customFormat="1">
      <c r="L334" s="40"/>
    </row>
    <row r="335" spans="12:12" s="1" customFormat="1">
      <c r="L335" s="40"/>
    </row>
    <row r="336" spans="12:12" s="1" customFormat="1">
      <c r="L336" s="40"/>
    </row>
    <row r="337" spans="12:12" s="1" customFormat="1">
      <c r="L337" s="40"/>
    </row>
    <row r="338" spans="12:12" s="1" customFormat="1">
      <c r="L338" s="40"/>
    </row>
    <row r="339" spans="12:12" s="1" customFormat="1">
      <c r="L339" s="40"/>
    </row>
    <row r="340" spans="12:12" s="1" customFormat="1">
      <c r="L340" s="40"/>
    </row>
    <row r="341" spans="12:12" s="1" customFormat="1">
      <c r="L341" s="40"/>
    </row>
    <row r="342" spans="12:12" s="1" customFormat="1">
      <c r="L342" s="40"/>
    </row>
    <row r="343" spans="12:12" s="1" customFormat="1">
      <c r="L343" s="40"/>
    </row>
    <row r="344" spans="12:12" s="1" customFormat="1">
      <c r="L344" s="40"/>
    </row>
    <row r="345" spans="12:12" s="1" customFormat="1">
      <c r="L345" s="40"/>
    </row>
    <row r="346" spans="12:12" s="1" customFormat="1">
      <c r="L346" s="40"/>
    </row>
    <row r="347" spans="12:12" s="1" customFormat="1">
      <c r="L347" s="40"/>
    </row>
    <row r="348" spans="12:12" s="1" customFormat="1">
      <c r="L348" s="40"/>
    </row>
    <row r="349" spans="12:12" s="1" customFormat="1">
      <c r="L349" s="40"/>
    </row>
    <row r="350" spans="12:12" s="1" customFormat="1">
      <c r="L350" s="40"/>
    </row>
    <row r="351" spans="12:12" s="1" customFormat="1">
      <c r="L351" s="40"/>
    </row>
    <row r="352" spans="12:12" s="1" customFormat="1">
      <c r="L352" s="40"/>
    </row>
    <row r="353" spans="12:12" s="1" customFormat="1">
      <c r="L353" s="40"/>
    </row>
    <row r="354" spans="12:12" s="1" customFormat="1">
      <c r="L354" s="40"/>
    </row>
    <row r="355" spans="12:12" s="1" customFormat="1">
      <c r="L355" s="40"/>
    </row>
    <row r="356" spans="12:12" s="1" customFormat="1">
      <c r="L356" s="40"/>
    </row>
    <row r="357" spans="12:12" s="1" customFormat="1">
      <c r="L357" s="40"/>
    </row>
    <row r="358" spans="12:12" s="1" customFormat="1">
      <c r="L358" s="40"/>
    </row>
    <row r="359" spans="12:12" s="1" customFormat="1">
      <c r="L359" s="40"/>
    </row>
    <row r="360" spans="12:12" s="1" customFormat="1">
      <c r="L360" s="40"/>
    </row>
    <row r="361" spans="12:12" s="1" customFormat="1">
      <c r="L361" s="40"/>
    </row>
    <row r="362" spans="12:12" s="1" customFormat="1">
      <c r="L362" s="40"/>
    </row>
    <row r="363" spans="12:12" s="1" customFormat="1">
      <c r="L363" s="40"/>
    </row>
    <row r="364" spans="12:12" s="1" customFormat="1">
      <c r="L364" s="40"/>
    </row>
    <row r="365" spans="12:12" s="1" customFormat="1">
      <c r="L365" s="40"/>
    </row>
    <row r="366" spans="12:12" s="1" customFormat="1">
      <c r="L366" s="40"/>
    </row>
    <row r="367" spans="12:12" s="1" customFormat="1">
      <c r="L367" s="40"/>
    </row>
    <row r="368" spans="12:12" s="1" customFormat="1">
      <c r="L368" s="40"/>
    </row>
    <row r="369" spans="12:12" s="1" customFormat="1">
      <c r="L369" s="40"/>
    </row>
    <row r="370" spans="12:12" s="1" customFormat="1">
      <c r="L370" s="40"/>
    </row>
    <row r="371" spans="12:12" s="1" customFormat="1">
      <c r="L371" s="40"/>
    </row>
    <row r="372" spans="12:12" s="1" customFormat="1">
      <c r="L372" s="40"/>
    </row>
    <row r="373" spans="12:12" s="1" customFormat="1">
      <c r="L373" s="40"/>
    </row>
    <row r="374" spans="12:12" s="1" customFormat="1">
      <c r="L374" s="40"/>
    </row>
    <row r="375" spans="12:12" s="1" customFormat="1">
      <c r="L375" s="40"/>
    </row>
    <row r="376" spans="12:12" s="1" customFormat="1">
      <c r="L376" s="40"/>
    </row>
    <row r="377" spans="12:12" s="1" customFormat="1">
      <c r="L377" s="40"/>
    </row>
    <row r="378" spans="12:12" s="1" customFormat="1">
      <c r="L378" s="40"/>
    </row>
    <row r="379" spans="12:12" s="1" customFormat="1">
      <c r="L379" s="40"/>
    </row>
    <row r="380" spans="12:12" s="1" customFormat="1">
      <c r="L380" s="40"/>
    </row>
    <row r="381" spans="12:12" s="1" customFormat="1">
      <c r="L381" s="40"/>
    </row>
    <row r="382" spans="12:12" s="1" customFormat="1">
      <c r="L382" s="40"/>
    </row>
    <row r="383" spans="12:12" s="1" customFormat="1">
      <c r="L383" s="40"/>
    </row>
    <row r="384" spans="12:12" s="1" customFormat="1">
      <c r="L384" s="40"/>
    </row>
    <row r="385" spans="12:12" s="1" customFormat="1">
      <c r="L385" s="40"/>
    </row>
    <row r="386" spans="12:12" s="1" customFormat="1">
      <c r="L386" s="40"/>
    </row>
    <row r="387" spans="12:12" s="1" customFormat="1">
      <c r="L387" s="40"/>
    </row>
    <row r="388" spans="12:12" s="1" customFormat="1">
      <c r="L388" s="40"/>
    </row>
    <row r="389" spans="12:12" s="1" customFormat="1">
      <c r="L389" s="40"/>
    </row>
    <row r="390" spans="12:12" s="1" customFormat="1">
      <c r="L390" s="40"/>
    </row>
    <row r="391" spans="12:12" s="1" customFormat="1">
      <c r="L391" s="40"/>
    </row>
    <row r="392" spans="12:12" s="1" customFormat="1">
      <c r="L392" s="40"/>
    </row>
    <row r="393" spans="12:12" s="1" customFormat="1">
      <c r="L393" s="40"/>
    </row>
    <row r="394" spans="12:12" s="1" customFormat="1">
      <c r="L394" s="40"/>
    </row>
    <row r="395" spans="12:12" s="1" customFormat="1">
      <c r="L395" s="40"/>
    </row>
    <row r="396" spans="12:12" s="1" customFormat="1">
      <c r="L396" s="40"/>
    </row>
    <row r="397" spans="12:12" s="1" customFormat="1">
      <c r="L397" s="40"/>
    </row>
    <row r="398" spans="12:12" s="1" customFormat="1">
      <c r="L398" s="40"/>
    </row>
    <row r="399" spans="12:12" s="1" customFormat="1">
      <c r="L399" s="40"/>
    </row>
    <row r="400" spans="12:12" s="1" customFormat="1">
      <c r="L400" s="40"/>
    </row>
    <row r="401" spans="12:12" s="1" customFormat="1">
      <c r="L401" s="40"/>
    </row>
    <row r="402" spans="12:12" s="1" customFormat="1">
      <c r="L402" s="40"/>
    </row>
    <row r="403" spans="12:12" s="1" customFormat="1">
      <c r="L403" s="40"/>
    </row>
    <row r="404" spans="12:12" s="1" customFormat="1">
      <c r="L404" s="40"/>
    </row>
    <row r="405" spans="12:12" s="1" customFormat="1">
      <c r="L405" s="40"/>
    </row>
    <row r="406" spans="12:12" s="1" customFormat="1">
      <c r="L406" s="40"/>
    </row>
    <row r="407" spans="12:12" s="1" customFormat="1">
      <c r="L407" s="40"/>
    </row>
    <row r="408" spans="12:12" s="1" customFormat="1">
      <c r="L408" s="40"/>
    </row>
    <row r="409" spans="12:12" s="1" customFormat="1">
      <c r="L409" s="40"/>
    </row>
    <row r="410" spans="12:12" s="1" customFormat="1">
      <c r="L410" s="40"/>
    </row>
    <row r="411" spans="12:12" s="1" customFormat="1">
      <c r="L411" s="40"/>
    </row>
    <row r="412" spans="12:12" s="1" customFormat="1">
      <c r="L412" s="40"/>
    </row>
    <row r="413" spans="12:12" s="1" customFormat="1">
      <c r="L413" s="40"/>
    </row>
    <row r="414" spans="12:12" s="1" customFormat="1">
      <c r="L414" s="40"/>
    </row>
    <row r="415" spans="12:12" s="1" customFormat="1">
      <c r="L415" s="40"/>
    </row>
    <row r="416" spans="12:12" s="1" customFormat="1">
      <c r="L416" s="40"/>
    </row>
    <row r="417" spans="12:12" s="1" customFormat="1">
      <c r="L417" s="40"/>
    </row>
    <row r="418" spans="12:12" s="1" customFormat="1">
      <c r="L418" s="40"/>
    </row>
    <row r="419" spans="12:12" s="1" customFormat="1">
      <c r="L419" s="40"/>
    </row>
    <row r="420" spans="12:12" s="1" customFormat="1">
      <c r="L420" s="40"/>
    </row>
    <row r="421" spans="12:12" s="1" customFormat="1">
      <c r="L421" s="40"/>
    </row>
    <row r="422" spans="12:12" s="1" customFormat="1">
      <c r="L422" s="40"/>
    </row>
    <row r="423" spans="12:12" s="1" customFormat="1">
      <c r="L423" s="40"/>
    </row>
    <row r="424" spans="12:12" s="1" customFormat="1">
      <c r="L424" s="40"/>
    </row>
    <row r="425" spans="12:12" s="1" customFormat="1">
      <c r="L425" s="40"/>
    </row>
    <row r="426" spans="12:12" s="1" customFormat="1">
      <c r="L426" s="40"/>
    </row>
    <row r="427" spans="12:12" s="1" customFormat="1">
      <c r="L427" s="40"/>
    </row>
    <row r="428" spans="12:12" s="1" customFormat="1">
      <c r="L428" s="40"/>
    </row>
    <row r="429" spans="12:12" s="1" customFormat="1">
      <c r="L429" s="40"/>
    </row>
    <row r="430" spans="12:12" s="1" customFormat="1">
      <c r="L430" s="40"/>
    </row>
    <row r="431" spans="12:12" s="1" customFormat="1">
      <c r="L431" s="40"/>
    </row>
    <row r="432" spans="12:12" s="1" customFormat="1">
      <c r="L432" s="40"/>
    </row>
    <row r="433" spans="12:12" s="1" customFormat="1">
      <c r="L433" s="40"/>
    </row>
    <row r="434" spans="12:12" s="1" customFormat="1">
      <c r="L434" s="40"/>
    </row>
    <row r="435" spans="12:12" s="1" customFormat="1">
      <c r="L435" s="40"/>
    </row>
    <row r="436" spans="12:12" s="1" customFormat="1">
      <c r="L436" s="40"/>
    </row>
    <row r="437" spans="12:12" s="1" customFormat="1">
      <c r="L437" s="40"/>
    </row>
    <row r="438" spans="12:12" s="1" customFormat="1">
      <c r="L438" s="40"/>
    </row>
    <row r="439" spans="12:12" s="1" customFormat="1">
      <c r="L439" s="40"/>
    </row>
    <row r="440" spans="12:12" s="1" customFormat="1">
      <c r="L440" s="40"/>
    </row>
    <row r="441" spans="12:12" s="1" customFormat="1">
      <c r="L441" s="40"/>
    </row>
    <row r="442" spans="12:12" s="1" customFormat="1">
      <c r="L442" s="40"/>
    </row>
    <row r="443" spans="12:12" s="1" customFormat="1">
      <c r="L443" s="40"/>
    </row>
    <row r="444" spans="12:12" s="1" customFormat="1">
      <c r="L444" s="40"/>
    </row>
    <row r="445" spans="12:12" s="1" customFormat="1">
      <c r="L445" s="40"/>
    </row>
    <row r="446" spans="12:12" s="1" customFormat="1">
      <c r="L446" s="40"/>
    </row>
    <row r="447" spans="12:12" s="1" customFormat="1">
      <c r="L447" s="40"/>
    </row>
    <row r="448" spans="12:12" s="1" customFormat="1">
      <c r="L448" s="40"/>
    </row>
    <row r="449" spans="12:12" s="1" customFormat="1">
      <c r="L449" s="40"/>
    </row>
    <row r="450" spans="12:12" s="1" customFormat="1">
      <c r="L450" s="40"/>
    </row>
    <row r="451" spans="12:12" s="1" customFormat="1">
      <c r="L451" s="40"/>
    </row>
    <row r="452" spans="12:12" s="1" customFormat="1">
      <c r="L452" s="40"/>
    </row>
    <row r="453" spans="12:12" s="1" customFormat="1">
      <c r="L453" s="40"/>
    </row>
    <row r="454" spans="12:12" s="1" customFormat="1">
      <c r="L454" s="40"/>
    </row>
    <row r="455" spans="12:12" s="1" customFormat="1">
      <c r="L455" s="40"/>
    </row>
    <row r="456" spans="12:12" s="1" customFormat="1">
      <c r="L456" s="40"/>
    </row>
    <row r="457" spans="12:12" s="1" customFormat="1">
      <c r="L457" s="40"/>
    </row>
    <row r="458" spans="12:12" s="1" customFormat="1">
      <c r="L458" s="40"/>
    </row>
    <row r="459" spans="12:12" s="1" customFormat="1">
      <c r="L459" s="40"/>
    </row>
    <row r="460" spans="12:12" s="1" customFormat="1">
      <c r="L460" s="40"/>
    </row>
    <row r="461" spans="12:12" s="1" customFormat="1">
      <c r="L461" s="40"/>
    </row>
    <row r="462" spans="12:12" s="1" customFormat="1">
      <c r="L462" s="40"/>
    </row>
    <row r="463" spans="12:12" s="1" customFormat="1">
      <c r="L463" s="40"/>
    </row>
    <row r="464" spans="12:12" s="1" customFormat="1">
      <c r="L464" s="40"/>
    </row>
    <row r="465" spans="12:12" s="1" customFormat="1">
      <c r="L465" s="40"/>
    </row>
    <row r="466" spans="12:12" s="1" customFormat="1">
      <c r="L466" s="40"/>
    </row>
    <row r="467" spans="12:12" s="1" customFormat="1">
      <c r="L467" s="40"/>
    </row>
    <row r="468" spans="12:12" s="1" customFormat="1">
      <c r="L468" s="40"/>
    </row>
    <row r="469" spans="12:12" s="1" customFormat="1">
      <c r="L469" s="40"/>
    </row>
    <row r="470" spans="12:12" s="1" customFormat="1">
      <c r="L470" s="40"/>
    </row>
    <row r="471" spans="12:12" s="1" customFormat="1">
      <c r="L471" s="40"/>
    </row>
    <row r="472" spans="12:12" s="1" customFormat="1">
      <c r="L472" s="40"/>
    </row>
    <row r="473" spans="12:12" s="1" customFormat="1">
      <c r="L473" s="40"/>
    </row>
    <row r="474" spans="12:12" s="1" customFormat="1">
      <c r="L474" s="40"/>
    </row>
    <row r="475" spans="12:12" s="1" customFormat="1">
      <c r="L475" s="40"/>
    </row>
    <row r="476" spans="12:12" s="1" customFormat="1">
      <c r="L476" s="40"/>
    </row>
    <row r="477" spans="12:12" s="1" customFormat="1">
      <c r="L477" s="40"/>
    </row>
    <row r="478" spans="12:12" s="1" customFormat="1">
      <c r="L478" s="40"/>
    </row>
    <row r="479" spans="12:12" s="1" customFormat="1">
      <c r="L479" s="40"/>
    </row>
    <row r="480" spans="12:12" s="1" customFormat="1">
      <c r="L480" s="40"/>
    </row>
    <row r="481" spans="12:12" s="1" customFormat="1">
      <c r="L481" s="40"/>
    </row>
    <row r="482" spans="12:12" s="1" customFormat="1">
      <c r="L482" s="40"/>
    </row>
    <row r="483" spans="12:12" s="1" customFormat="1">
      <c r="L483" s="40"/>
    </row>
    <row r="484" spans="12:12" s="1" customFormat="1">
      <c r="L484" s="40"/>
    </row>
    <row r="485" spans="12:12" s="1" customFormat="1">
      <c r="L485" s="40"/>
    </row>
    <row r="486" spans="12:12" s="1" customFormat="1">
      <c r="L486" s="40"/>
    </row>
    <row r="487" spans="12:12" s="1" customFormat="1">
      <c r="L487" s="40"/>
    </row>
    <row r="488" spans="12:12" s="1" customFormat="1">
      <c r="L488" s="40"/>
    </row>
    <row r="489" spans="12:12" s="1" customFormat="1">
      <c r="L489" s="40"/>
    </row>
    <row r="490" spans="12:12" s="1" customFormat="1">
      <c r="L490" s="40"/>
    </row>
    <row r="491" spans="12:12" s="1" customFormat="1">
      <c r="L491" s="40"/>
    </row>
    <row r="492" spans="12:12" s="1" customFormat="1">
      <c r="L492" s="40"/>
    </row>
    <row r="493" spans="12:12" s="1" customFormat="1">
      <c r="L493" s="40"/>
    </row>
    <row r="494" spans="12:12" s="1" customFormat="1">
      <c r="L494" s="40"/>
    </row>
    <row r="495" spans="12:12" s="1" customFormat="1">
      <c r="L495" s="40"/>
    </row>
    <row r="496" spans="12:12" s="1" customFormat="1">
      <c r="L496" s="40"/>
    </row>
    <row r="497" spans="12:12" s="1" customFormat="1">
      <c r="L497" s="40"/>
    </row>
    <row r="498" spans="12:12" s="1" customFormat="1">
      <c r="L498" s="40"/>
    </row>
    <row r="499" spans="12:12" s="1" customFormat="1">
      <c r="L499" s="40"/>
    </row>
    <row r="500" spans="12:12" s="1" customFormat="1">
      <c r="L500" s="40"/>
    </row>
    <row r="501" spans="12:12" s="1" customFormat="1">
      <c r="L501" s="40"/>
    </row>
    <row r="502" spans="12:12" s="1" customFormat="1">
      <c r="L502" s="40"/>
    </row>
    <row r="503" spans="12:12" s="1" customFormat="1">
      <c r="L503" s="40"/>
    </row>
    <row r="504" spans="12:12" s="1" customFormat="1">
      <c r="L504" s="40"/>
    </row>
    <row r="505" spans="12:12" s="1" customFormat="1">
      <c r="L505" s="40"/>
    </row>
    <row r="506" spans="12:12" s="1" customFormat="1">
      <c r="L506" s="40"/>
    </row>
    <row r="507" spans="12:12" s="1" customFormat="1">
      <c r="L507" s="40"/>
    </row>
    <row r="508" spans="12:12" s="1" customFormat="1">
      <c r="L508" s="40"/>
    </row>
    <row r="509" spans="12:12" s="1" customFormat="1">
      <c r="L509" s="40"/>
    </row>
    <row r="510" spans="12:12" s="1" customFormat="1">
      <c r="L510" s="40"/>
    </row>
    <row r="511" spans="12:12" s="1" customFormat="1">
      <c r="L511" s="40"/>
    </row>
    <row r="512" spans="12:12" s="1" customFormat="1">
      <c r="L512" s="40"/>
    </row>
    <row r="513" spans="12:12" s="1" customFormat="1">
      <c r="L513" s="40"/>
    </row>
    <row r="514" spans="12:12" s="1" customFormat="1">
      <c r="L514" s="40"/>
    </row>
    <row r="515" spans="12:12" s="1" customFormat="1">
      <c r="L515" s="40"/>
    </row>
    <row r="516" spans="12:12" s="1" customFormat="1">
      <c r="L516" s="40"/>
    </row>
    <row r="517" spans="12:12" s="1" customFormat="1">
      <c r="L517" s="40"/>
    </row>
    <row r="518" spans="12:12" s="1" customFormat="1">
      <c r="L518" s="40"/>
    </row>
    <row r="519" spans="12:12" s="1" customFormat="1">
      <c r="L519" s="40"/>
    </row>
    <row r="520" spans="12:12" s="1" customFormat="1">
      <c r="L520" s="40"/>
    </row>
    <row r="521" spans="12:12" s="1" customFormat="1">
      <c r="L521" s="40"/>
    </row>
    <row r="522" spans="12:12" s="1" customFormat="1">
      <c r="L522" s="40"/>
    </row>
    <row r="523" spans="12:12" s="1" customFormat="1">
      <c r="L523" s="40"/>
    </row>
    <row r="524" spans="12:12" s="1" customFormat="1">
      <c r="L524" s="40"/>
    </row>
    <row r="525" spans="12:12" s="1" customFormat="1">
      <c r="L525" s="40"/>
    </row>
    <row r="526" spans="12:12" s="1" customFormat="1">
      <c r="L526" s="40"/>
    </row>
    <row r="527" spans="12:12" s="1" customFormat="1">
      <c r="L527" s="40"/>
    </row>
    <row r="528" spans="12:12" s="1" customFormat="1">
      <c r="L528" s="40"/>
    </row>
    <row r="529" spans="12:12" s="1" customFormat="1">
      <c r="L529" s="40"/>
    </row>
    <row r="530" spans="12:12" s="1" customFormat="1">
      <c r="L530" s="40"/>
    </row>
    <row r="531" spans="12:12" s="1" customFormat="1">
      <c r="L531" s="40"/>
    </row>
    <row r="532" spans="12:12" s="1" customFormat="1">
      <c r="L532" s="40"/>
    </row>
    <row r="533" spans="12:12" s="1" customFormat="1">
      <c r="L533" s="40"/>
    </row>
    <row r="534" spans="12:12" s="1" customFormat="1">
      <c r="L534" s="40"/>
    </row>
    <row r="535" spans="12:12" s="1" customFormat="1">
      <c r="L535" s="40"/>
    </row>
    <row r="536" spans="12:12" s="1" customFormat="1">
      <c r="L536" s="40"/>
    </row>
    <row r="537" spans="12:12" s="1" customFormat="1">
      <c r="L537" s="40"/>
    </row>
    <row r="538" spans="12:12" s="1" customFormat="1">
      <c r="L538" s="40"/>
    </row>
    <row r="539" spans="12:12" s="1" customFormat="1">
      <c r="L539" s="40"/>
    </row>
    <row r="540" spans="12:12" s="1" customFormat="1">
      <c r="L540" s="40"/>
    </row>
    <row r="541" spans="12:12" s="1" customFormat="1">
      <c r="L541" s="40"/>
    </row>
    <row r="542" spans="12:12" s="1" customFormat="1">
      <c r="L542" s="40"/>
    </row>
    <row r="543" spans="12:12" s="1" customFormat="1">
      <c r="L543" s="40"/>
    </row>
    <row r="544" spans="12:12" s="1" customFormat="1">
      <c r="L544" s="40"/>
    </row>
    <row r="545" spans="12:12" s="1" customFormat="1">
      <c r="L545" s="40"/>
    </row>
    <row r="546" spans="12:12" s="1" customFormat="1">
      <c r="L546" s="40"/>
    </row>
    <row r="547" spans="12:12" s="1" customFormat="1">
      <c r="L547" s="40"/>
    </row>
    <row r="548" spans="12:12" s="1" customFormat="1">
      <c r="L548" s="40"/>
    </row>
    <row r="549" spans="12:12" s="1" customFormat="1">
      <c r="L549" s="40"/>
    </row>
    <row r="550" spans="12:12" s="1" customFormat="1">
      <c r="L550" s="40"/>
    </row>
    <row r="551" spans="12:12" s="1" customFormat="1">
      <c r="L551" s="40"/>
    </row>
    <row r="552" spans="12:12" s="1" customFormat="1">
      <c r="L552" s="40"/>
    </row>
    <row r="553" spans="12:12" s="1" customFormat="1">
      <c r="L553" s="40"/>
    </row>
    <row r="554" spans="12:12" s="1" customFormat="1">
      <c r="L554" s="40"/>
    </row>
    <row r="555" spans="12:12" s="1" customFormat="1">
      <c r="L555" s="40"/>
    </row>
    <row r="556" spans="12:12" s="1" customFormat="1">
      <c r="L556" s="40"/>
    </row>
    <row r="557" spans="12:12" s="1" customFormat="1">
      <c r="L557" s="40"/>
    </row>
    <row r="558" spans="12:12" s="1" customFormat="1">
      <c r="L558" s="40"/>
    </row>
    <row r="559" spans="12:12" s="1" customFormat="1">
      <c r="L559" s="40"/>
    </row>
    <row r="560" spans="12:12" s="1" customFormat="1">
      <c r="L560" s="40"/>
    </row>
    <row r="561" spans="12:12" s="1" customFormat="1">
      <c r="L561" s="40"/>
    </row>
    <row r="562" spans="12:12" s="1" customFormat="1">
      <c r="L562" s="40"/>
    </row>
    <row r="563" spans="12:12" s="1" customFormat="1">
      <c r="L563" s="40"/>
    </row>
    <row r="564" spans="12:12" s="1" customFormat="1">
      <c r="L564" s="40"/>
    </row>
    <row r="565" spans="12:12" s="1" customFormat="1">
      <c r="L565" s="40"/>
    </row>
    <row r="566" spans="12:12" s="1" customFormat="1">
      <c r="L566" s="40"/>
    </row>
    <row r="567" spans="12:12" s="1" customFormat="1">
      <c r="L567" s="40"/>
    </row>
    <row r="568" spans="12:12" s="1" customFormat="1">
      <c r="L568" s="40"/>
    </row>
    <row r="569" spans="12:12" s="1" customFormat="1">
      <c r="L569" s="40"/>
    </row>
    <row r="570" spans="12:12" s="1" customFormat="1">
      <c r="L570" s="40"/>
    </row>
    <row r="571" spans="12:12" s="1" customFormat="1">
      <c r="L571" s="40"/>
    </row>
    <row r="572" spans="12:12" s="1" customFormat="1">
      <c r="L572" s="40"/>
    </row>
    <row r="573" spans="12:12" s="1" customFormat="1">
      <c r="L573" s="40"/>
    </row>
    <row r="574" spans="12:12" s="1" customFormat="1">
      <c r="L574" s="40"/>
    </row>
    <row r="575" spans="12:12" s="1" customFormat="1">
      <c r="L575" s="40"/>
    </row>
    <row r="576" spans="12:12" s="1" customFormat="1">
      <c r="L576" s="40"/>
    </row>
    <row r="577" spans="12:12" s="1" customFormat="1">
      <c r="L577" s="40"/>
    </row>
    <row r="578" spans="12:12" s="1" customFormat="1">
      <c r="L578" s="40"/>
    </row>
    <row r="579" spans="12:12" s="1" customFormat="1">
      <c r="L579" s="40"/>
    </row>
    <row r="580" spans="12:12" s="1" customFormat="1">
      <c r="L580" s="40"/>
    </row>
    <row r="581" spans="12:12" s="1" customFormat="1">
      <c r="L581" s="40"/>
    </row>
    <row r="582" spans="12:12" s="1" customFormat="1">
      <c r="L582" s="40"/>
    </row>
    <row r="583" spans="12:12" s="1" customFormat="1">
      <c r="L583" s="40"/>
    </row>
    <row r="584" spans="12:12" s="1" customFormat="1">
      <c r="L584" s="40"/>
    </row>
    <row r="585" spans="12:12" s="1" customFormat="1">
      <c r="L585" s="40"/>
    </row>
    <row r="586" spans="12:12" s="1" customFormat="1">
      <c r="L586" s="40"/>
    </row>
    <row r="587" spans="12:12" s="1" customFormat="1">
      <c r="L587" s="40"/>
    </row>
    <row r="588" spans="12:12" s="1" customFormat="1">
      <c r="L588" s="40"/>
    </row>
    <row r="589" spans="12:12" s="1" customFormat="1">
      <c r="L589" s="40"/>
    </row>
    <row r="590" spans="12:12" s="1" customFormat="1">
      <c r="L590" s="40"/>
    </row>
    <row r="591" spans="12:12" s="1" customFormat="1">
      <c r="L591" s="40"/>
    </row>
    <row r="592" spans="12:12" s="1" customFormat="1">
      <c r="L592" s="40"/>
    </row>
    <row r="593" spans="12:12" s="1" customFormat="1">
      <c r="L593" s="40"/>
    </row>
    <row r="594" spans="12:12" s="1" customFormat="1">
      <c r="L594" s="40"/>
    </row>
    <row r="595" spans="12:12" s="1" customFormat="1">
      <c r="L595" s="40"/>
    </row>
    <row r="596" spans="12:12" s="1" customFormat="1">
      <c r="L596" s="40"/>
    </row>
    <row r="597" spans="12:12" s="1" customFormat="1">
      <c r="L597" s="40"/>
    </row>
    <row r="598" spans="12:12" s="1" customFormat="1">
      <c r="L598" s="40"/>
    </row>
    <row r="599" spans="12:12" s="1" customFormat="1">
      <c r="L599" s="40"/>
    </row>
    <row r="600" spans="12:12" s="1" customFormat="1">
      <c r="L600" s="40"/>
    </row>
    <row r="601" spans="12:12" s="1" customFormat="1">
      <c r="L601" s="40"/>
    </row>
    <row r="602" spans="12:12" s="1" customFormat="1">
      <c r="L602" s="40"/>
    </row>
    <row r="603" spans="12:12" s="1" customFormat="1">
      <c r="L603" s="40"/>
    </row>
    <row r="604" spans="12:12" s="1" customFormat="1">
      <c r="L604" s="40"/>
    </row>
    <row r="605" spans="12:12" s="1" customFormat="1">
      <c r="L605" s="40"/>
    </row>
    <row r="606" spans="12:12" s="1" customFormat="1">
      <c r="L606" s="40"/>
    </row>
    <row r="607" spans="12:12" s="1" customFormat="1">
      <c r="L607" s="40"/>
    </row>
    <row r="608" spans="12:12" s="1" customFormat="1">
      <c r="L608" s="40"/>
    </row>
    <row r="609" spans="12:12" s="1" customFormat="1">
      <c r="L609" s="40"/>
    </row>
    <row r="610" spans="12:12" s="1" customFormat="1">
      <c r="L610" s="40"/>
    </row>
    <row r="611" spans="12:12" s="1" customFormat="1">
      <c r="L611" s="40"/>
    </row>
    <row r="612" spans="12:12" s="1" customFormat="1">
      <c r="L612" s="40"/>
    </row>
    <row r="613" spans="12:12" s="1" customFormat="1">
      <c r="L613" s="40"/>
    </row>
    <row r="614" spans="12:12" s="1" customFormat="1">
      <c r="L614" s="40"/>
    </row>
    <row r="615" spans="12:12" s="1" customFormat="1">
      <c r="L615" s="40"/>
    </row>
    <row r="616" spans="12:12" s="1" customFormat="1">
      <c r="L616" s="40"/>
    </row>
    <row r="617" spans="12:12" s="1" customFormat="1">
      <c r="L617" s="40"/>
    </row>
    <row r="618" spans="12:12" s="1" customFormat="1">
      <c r="L618" s="40"/>
    </row>
    <row r="619" spans="12:12" s="1" customFormat="1">
      <c r="L619" s="40"/>
    </row>
    <row r="620" spans="12:12" s="1" customFormat="1">
      <c r="L620" s="40"/>
    </row>
    <row r="621" spans="12:12" s="1" customFormat="1">
      <c r="L621" s="40"/>
    </row>
    <row r="622" spans="12:12" s="1" customFormat="1">
      <c r="L622" s="40"/>
    </row>
    <row r="623" spans="12:12" s="1" customFormat="1">
      <c r="L623" s="40"/>
    </row>
    <row r="624" spans="12:12" s="1" customFormat="1">
      <c r="L624" s="40"/>
    </row>
    <row r="625" spans="12:12" s="1" customFormat="1">
      <c r="L625" s="40"/>
    </row>
    <row r="626" spans="12:12" s="1" customFormat="1">
      <c r="L626" s="40"/>
    </row>
    <row r="627" spans="12:12" s="1" customFormat="1">
      <c r="L627" s="40"/>
    </row>
    <row r="628" spans="12:12" s="1" customFormat="1">
      <c r="L628" s="40"/>
    </row>
    <row r="629" spans="12:12" s="1" customFormat="1">
      <c r="L629" s="40"/>
    </row>
    <row r="630" spans="12:12" s="1" customFormat="1">
      <c r="L630" s="40"/>
    </row>
    <row r="631" spans="12:12" s="1" customFormat="1">
      <c r="L631" s="40"/>
    </row>
    <row r="632" spans="12:12" s="1" customFormat="1">
      <c r="L632" s="40"/>
    </row>
    <row r="633" spans="12:12" s="1" customFormat="1">
      <c r="L633" s="40"/>
    </row>
    <row r="634" spans="12:12" s="1" customFormat="1">
      <c r="L634" s="40"/>
    </row>
    <row r="635" spans="12:12" s="1" customFormat="1">
      <c r="L635" s="40"/>
    </row>
    <row r="636" spans="12:12" s="1" customFormat="1">
      <c r="L636" s="40"/>
    </row>
    <row r="637" spans="12:12" s="1" customFormat="1">
      <c r="L637" s="40"/>
    </row>
    <row r="638" spans="12:12" s="1" customFormat="1">
      <c r="L638" s="40"/>
    </row>
    <row r="639" spans="12:12" s="1" customFormat="1">
      <c r="L639" s="40"/>
    </row>
    <row r="640" spans="12:12" s="1" customFormat="1">
      <c r="L640" s="40"/>
    </row>
    <row r="641" spans="12:12" s="1" customFormat="1">
      <c r="L641" s="40"/>
    </row>
    <row r="642" spans="12:12" s="1" customFormat="1">
      <c r="L642" s="40"/>
    </row>
    <row r="643" spans="12:12" s="1" customFormat="1">
      <c r="L643" s="40"/>
    </row>
    <row r="644" spans="12:12" s="1" customFormat="1">
      <c r="L644" s="40"/>
    </row>
    <row r="645" spans="12:12" s="1" customFormat="1">
      <c r="L645" s="40"/>
    </row>
    <row r="646" spans="12:12" s="1" customFormat="1">
      <c r="L646" s="40"/>
    </row>
    <row r="647" spans="12:12" s="1" customFormat="1">
      <c r="L647" s="40"/>
    </row>
    <row r="648" spans="12:12" s="1" customFormat="1">
      <c r="L648" s="40"/>
    </row>
    <row r="649" spans="12:12" s="1" customFormat="1">
      <c r="L649" s="40"/>
    </row>
    <row r="650" spans="12:12" s="1" customFormat="1">
      <c r="L650" s="40"/>
    </row>
    <row r="651" spans="12:12" s="1" customFormat="1">
      <c r="L651" s="40"/>
    </row>
    <row r="652" spans="12:12" s="1" customFormat="1">
      <c r="L652" s="40"/>
    </row>
    <row r="653" spans="12:12" s="1" customFormat="1">
      <c r="L653" s="40"/>
    </row>
    <row r="654" spans="12:12" s="1" customFormat="1">
      <c r="L654" s="40"/>
    </row>
    <row r="655" spans="12:12" s="1" customFormat="1">
      <c r="L655" s="40"/>
    </row>
    <row r="656" spans="12:12" s="1" customFormat="1">
      <c r="L656" s="40"/>
    </row>
    <row r="657" spans="12:12" s="1" customFormat="1">
      <c r="L657" s="40"/>
    </row>
    <row r="658" spans="12:12" s="1" customFormat="1">
      <c r="L658" s="40"/>
    </row>
    <row r="659" spans="12:12" s="1" customFormat="1">
      <c r="L659" s="40"/>
    </row>
    <row r="660" spans="12:12" s="1" customFormat="1">
      <c r="L660" s="40"/>
    </row>
    <row r="661" spans="12:12" s="1" customFormat="1">
      <c r="L661" s="40"/>
    </row>
    <row r="662" spans="12:12" s="1" customFormat="1">
      <c r="L662" s="40"/>
    </row>
    <row r="663" spans="12:12" s="1" customFormat="1">
      <c r="L663" s="40"/>
    </row>
    <row r="664" spans="12:12" s="1" customFormat="1">
      <c r="L664" s="40"/>
    </row>
    <row r="665" spans="12:12" s="1" customFormat="1">
      <c r="L665" s="40"/>
    </row>
    <row r="666" spans="12:12" s="1" customFormat="1">
      <c r="L666" s="40"/>
    </row>
    <row r="667" spans="12:12" s="1" customFormat="1">
      <c r="L667" s="40"/>
    </row>
    <row r="668" spans="12:12" s="1" customFormat="1">
      <c r="L668" s="40"/>
    </row>
    <row r="669" spans="12:12" s="1" customFormat="1">
      <c r="L669" s="40"/>
    </row>
    <row r="670" spans="12:12" s="1" customFormat="1">
      <c r="L670" s="40"/>
    </row>
    <row r="671" spans="12:12" s="1" customFormat="1">
      <c r="L671" s="40"/>
    </row>
    <row r="672" spans="12:12" s="1" customFormat="1">
      <c r="L672" s="40"/>
    </row>
    <row r="673" spans="12:12" s="1" customFormat="1">
      <c r="L673" s="40"/>
    </row>
    <row r="674" spans="12:12" s="1" customFormat="1">
      <c r="L674" s="40"/>
    </row>
    <row r="675" spans="12:12" s="1" customFormat="1">
      <c r="L675" s="40"/>
    </row>
    <row r="676" spans="12:12" s="1" customFormat="1">
      <c r="L676" s="40"/>
    </row>
    <row r="677" spans="12:12" s="1" customFormat="1">
      <c r="L677" s="40"/>
    </row>
    <row r="678" spans="12:12" s="1" customFormat="1">
      <c r="L678" s="40"/>
    </row>
    <row r="679" spans="12:12" s="1" customFormat="1">
      <c r="L679" s="40"/>
    </row>
    <row r="680" spans="12:12" s="1" customFormat="1">
      <c r="L680" s="40"/>
    </row>
    <row r="681" spans="12:12" s="1" customFormat="1">
      <c r="L681" s="40"/>
    </row>
    <row r="682" spans="12:12" s="1" customFormat="1">
      <c r="L682" s="40"/>
    </row>
    <row r="683" spans="12:12" s="1" customFormat="1">
      <c r="L683" s="40"/>
    </row>
    <row r="684" spans="12:12" s="1" customFormat="1">
      <c r="L684" s="40"/>
    </row>
    <row r="685" spans="12:12" s="1" customFormat="1">
      <c r="L685" s="40"/>
    </row>
    <row r="686" spans="12:12" s="1" customFormat="1">
      <c r="L686" s="40"/>
    </row>
    <row r="687" spans="12:12" s="1" customFormat="1">
      <c r="L687" s="40"/>
    </row>
    <row r="688" spans="12:12" s="1" customFormat="1">
      <c r="L688" s="40"/>
    </row>
    <row r="689" spans="12:12" s="1" customFormat="1">
      <c r="L689" s="40"/>
    </row>
    <row r="690" spans="12:12" s="1" customFormat="1">
      <c r="L690" s="40"/>
    </row>
    <row r="691" spans="12:12" s="1" customFormat="1">
      <c r="L691" s="40"/>
    </row>
    <row r="692" spans="12:12" s="1" customFormat="1">
      <c r="L692" s="40"/>
    </row>
    <row r="693" spans="12:12" s="1" customFormat="1">
      <c r="L693" s="40"/>
    </row>
    <row r="694" spans="12:12" s="1" customFormat="1">
      <c r="L694" s="40"/>
    </row>
    <row r="695" spans="12:12" s="1" customFormat="1">
      <c r="L695" s="40"/>
    </row>
    <row r="696" spans="12:12" s="1" customFormat="1">
      <c r="L696" s="40"/>
    </row>
    <row r="697" spans="12:12" s="1" customFormat="1">
      <c r="L697" s="40"/>
    </row>
    <row r="698" spans="12:12" s="1" customFormat="1">
      <c r="L698" s="40"/>
    </row>
    <row r="699" spans="12:12" s="1" customFormat="1">
      <c r="L699" s="40"/>
    </row>
    <row r="700" spans="12:12" s="1" customFormat="1">
      <c r="L700" s="40"/>
    </row>
    <row r="701" spans="12:12" s="1" customFormat="1">
      <c r="L701" s="40"/>
    </row>
    <row r="702" spans="12:12" s="1" customFormat="1">
      <c r="L702" s="40"/>
    </row>
    <row r="703" spans="12:12" s="1" customFormat="1">
      <c r="L703" s="40"/>
    </row>
    <row r="704" spans="12:12" s="1" customFormat="1">
      <c r="L704" s="40"/>
    </row>
    <row r="705" spans="12:12" s="1" customFormat="1">
      <c r="L705" s="40"/>
    </row>
    <row r="706" spans="12:12" s="1" customFormat="1">
      <c r="L706" s="40"/>
    </row>
    <row r="707" spans="12:12" s="1" customFormat="1">
      <c r="L707" s="40"/>
    </row>
    <row r="708" spans="12:12" s="1" customFormat="1">
      <c r="L708" s="40"/>
    </row>
    <row r="709" spans="12:12" s="1" customFormat="1">
      <c r="L709" s="40"/>
    </row>
    <row r="710" spans="12:12" s="1" customFormat="1">
      <c r="L710" s="40"/>
    </row>
    <row r="711" spans="12:12" s="1" customFormat="1">
      <c r="L711" s="40"/>
    </row>
    <row r="712" spans="12:12" s="1" customFormat="1">
      <c r="L712" s="40"/>
    </row>
    <row r="713" spans="12:12" s="1" customFormat="1">
      <c r="L713" s="40"/>
    </row>
    <row r="714" spans="12:12" s="1" customFormat="1">
      <c r="L714" s="40"/>
    </row>
    <row r="715" spans="12:12" s="1" customFormat="1">
      <c r="L715" s="40"/>
    </row>
    <row r="716" spans="12:12" s="1" customFormat="1">
      <c r="L716" s="40"/>
    </row>
    <row r="717" spans="12:12" s="1" customFormat="1">
      <c r="L717" s="40"/>
    </row>
    <row r="718" spans="12:12" s="1" customFormat="1">
      <c r="L718" s="40"/>
    </row>
    <row r="719" spans="12:12" s="1" customFormat="1">
      <c r="L719" s="40"/>
    </row>
    <row r="720" spans="12:12" s="1" customFormat="1">
      <c r="L720" s="40"/>
    </row>
    <row r="721" spans="12:12" s="1" customFormat="1">
      <c r="L721" s="40"/>
    </row>
    <row r="722" spans="12:12" s="1" customFormat="1">
      <c r="L722" s="40"/>
    </row>
    <row r="723" spans="12:12" s="1" customFormat="1">
      <c r="L723" s="40"/>
    </row>
    <row r="724" spans="12:12" s="1" customFormat="1">
      <c r="L724" s="40"/>
    </row>
    <row r="725" spans="12:12" s="1" customFormat="1">
      <c r="L725" s="40"/>
    </row>
    <row r="726" spans="12:12" s="1" customFormat="1">
      <c r="L726" s="40"/>
    </row>
    <row r="727" spans="12:12" s="1" customFormat="1">
      <c r="L727" s="40"/>
    </row>
    <row r="728" spans="12:12" s="1" customFormat="1">
      <c r="L728" s="40"/>
    </row>
    <row r="729" spans="12:12" s="1" customFormat="1">
      <c r="L729" s="40"/>
    </row>
    <row r="730" spans="12:12" s="1" customFormat="1">
      <c r="L730" s="40"/>
    </row>
    <row r="731" spans="12:12" s="1" customFormat="1">
      <c r="L731" s="40"/>
    </row>
    <row r="732" spans="12:12" s="1" customFormat="1">
      <c r="L732" s="40"/>
    </row>
    <row r="733" spans="12:12" s="1" customFormat="1">
      <c r="L733" s="40"/>
    </row>
    <row r="734" spans="12:12" s="1" customFormat="1">
      <c r="L734" s="40"/>
    </row>
    <row r="735" spans="12:12" s="1" customFormat="1">
      <c r="L735" s="40"/>
    </row>
    <row r="736" spans="12:12" s="1" customFormat="1">
      <c r="L736" s="40"/>
    </row>
    <row r="737" spans="12:12" s="1" customFormat="1">
      <c r="L737" s="40"/>
    </row>
    <row r="738" spans="12:12" s="1" customFormat="1">
      <c r="L738" s="40"/>
    </row>
    <row r="739" spans="12:12" s="1" customFormat="1">
      <c r="L739" s="40"/>
    </row>
    <row r="740" spans="12:12" s="1" customFormat="1">
      <c r="L740" s="40"/>
    </row>
    <row r="741" spans="12:12" s="1" customFormat="1">
      <c r="L741" s="40"/>
    </row>
    <row r="742" spans="12:12" s="1" customFormat="1">
      <c r="L742" s="40"/>
    </row>
    <row r="743" spans="12:12" s="1" customFormat="1">
      <c r="L743" s="40"/>
    </row>
    <row r="744" spans="12:12" s="1" customFormat="1">
      <c r="L744" s="40"/>
    </row>
    <row r="745" spans="12:12" s="1" customFormat="1">
      <c r="L745" s="40"/>
    </row>
    <row r="746" spans="12:12" s="1" customFormat="1">
      <c r="L746" s="40"/>
    </row>
    <row r="747" spans="12:12" s="1" customFormat="1">
      <c r="L747" s="40"/>
    </row>
    <row r="748" spans="12:12" s="1" customFormat="1">
      <c r="L748" s="40"/>
    </row>
    <row r="749" spans="12:12" s="1" customFormat="1">
      <c r="L749" s="40"/>
    </row>
    <row r="750" spans="12:12" s="1" customFormat="1">
      <c r="L750" s="40"/>
    </row>
    <row r="751" spans="12:12" s="1" customFormat="1">
      <c r="L751" s="40"/>
    </row>
    <row r="752" spans="12:12" s="1" customFormat="1">
      <c r="L752" s="40"/>
    </row>
    <row r="753" spans="12:12" s="1" customFormat="1">
      <c r="L753" s="40"/>
    </row>
    <row r="754" spans="12:12" s="1" customFormat="1">
      <c r="L754" s="40"/>
    </row>
    <row r="755" spans="12:12" s="1" customFormat="1">
      <c r="L755" s="40"/>
    </row>
    <row r="756" spans="12:12" s="1" customFormat="1">
      <c r="L756" s="40"/>
    </row>
    <row r="757" spans="12:12" s="1" customFormat="1">
      <c r="L757" s="40"/>
    </row>
    <row r="758" spans="12:12" s="1" customFormat="1">
      <c r="L758" s="40"/>
    </row>
    <row r="759" spans="12:12" s="1" customFormat="1">
      <c r="L759" s="40"/>
    </row>
    <row r="760" spans="12:12" s="1" customFormat="1">
      <c r="L760" s="40"/>
    </row>
    <row r="761" spans="12:12" s="1" customFormat="1">
      <c r="L761" s="40"/>
    </row>
    <row r="762" spans="12:12" s="1" customFormat="1">
      <c r="L762" s="40"/>
    </row>
    <row r="763" spans="12:12" s="1" customFormat="1">
      <c r="L763" s="40"/>
    </row>
    <row r="764" spans="12:12" s="1" customFormat="1">
      <c r="L764" s="40"/>
    </row>
    <row r="765" spans="12:12" s="1" customFormat="1">
      <c r="L765" s="40"/>
    </row>
    <row r="766" spans="12:12" s="1" customFormat="1">
      <c r="L766" s="40"/>
    </row>
    <row r="767" spans="12:12" s="1" customFormat="1">
      <c r="L767" s="40"/>
    </row>
    <row r="768" spans="12:12" s="1" customFormat="1">
      <c r="L768" s="40"/>
    </row>
    <row r="769" spans="12:12" s="1" customFormat="1">
      <c r="L769" s="40"/>
    </row>
    <row r="770" spans="12:12" s="1" customFormat="1">
      <c r="L770" s="40"/>
    </row>
    <row r="771" spans="12:12" s="1" customFormat="1">
      <c r="L771" s="40"/>
    </row>
    <row r="772" spans="12:12" s="1" customFormat="1">
      <c r="L772" s="40"/>
    </row>
    <row r="773" spans="12:12" s="1" customFormat="1">
      <c r="L773" s="40"/>
    </row>
    <row r="774" spans="12:12" s="1" customFormat="1">
      <c r="L774" s="40"/>
    </row>
    <row r="775" spans="12:12" s="1" customFormat="1">
      <c r="L775" s="40"/>
    </row>
    <row r="776" spans="12:12" s="1" customFormat="1">
      <c r="L776" s="40"/>
    </row>
    <row r="777" spans="12:12" s="1" customFormat="1">
      <c r="L777" s="40"/>
    </row>
    <row r="778" spans="12:12" s="1" customFormat="1">
      <c r="L778" s="40"/>
    </row>
    <row r="779" spans="12:12" s="1" customFormat="1">
      <c r="L779" s="40"/>
    </row>
    <row r="780" spans="12:12" s="1" customFormat="1">
      <c r="L780" s="40"/>
    </row>
    <row r="781" spans="12:12" s="1" customFormat="1">
      <c r="L781" s="40"/>
    </row>
    <row r="782" spans="12:12" s="1" customFormat="1">
      <c r="L782" s="40"/>
    </row>
    <row r="783" spans="12:12" s="1" customFormat="1">
      <c r="L783" s="40"/>
    </row>
    <row r="784" spans="12:12" s="1" customFormat="1">
      <c r="L784" s="40"/>
    </row>
    <row r="785" spans="12:12" s="1" customFormat="1">
      <c r="L785" s="40"/>
    </row>
    <row r="786" spans="12:12" s="1" customFormat="1">
      <c r="L786" s="40"/>
    </row>
    <row r="787" spans="12:12" s="1" customFormat="1">
      <c r="L787" s="40"/>
    </row>
    <row r="788" spans="12:12" s="1" customFormat="1">
      <c r="L788" s="40"/>
    </row>
    <row r="789" spans="12:12" s="1" customFormat="1">
      <c r="L789" s="40"/>
    </row>
    <row r="790" spans="12:12" s="1" customFormat="1">
      <c r="L790" s="40"/>
    </row>
    <row r="791" spans="12:12" s="1" customFormat="1">
      <c r="L791" s="40"/>
    </row>
    <row r="792" spans="12:12" s="1" customFormat="1">
      <c r="L792" s="40"/>
    </row>
    <row r="793" spans="12:12" s="1" customFormat="1">
      <c r="L793" s="40"/>
    </row>
    <row r="794" spans="12:12" s="1" customFormat="1">
      <c r="L794" s="40"/>
    </row>
    <row r="795" spans="12:12" s="1" customFormat="1">
      <c r="L795" s="40"/>
    </row>
    <row r="796" spans="12:12" s="1" customFormat="1">
      <c r="L796" s="40"/>
    </row>
    <row r="797" spans="12:12" s="1" customFormat="1">
      <c r="L797" s="40"/>
    </row>
    <row r="798" spans="12:12" s="1" customFormat="1">
      <c r="L798" s="40"/>
    </row>
    <row r="799" spans="12:12" s="1" customFormat="1">
      <c r="L799" s="40"/>
    </row>
    <row r="800" spans="12:12" s="1" customFormat="1">
      <c r="L800" s="40"/>
    </row>
    <row r="801" spans="12:12" s="1" customFormat="1">
      <c r="L801" s="40"/>
    </row>
    <row r="802" spans="12:12" s="1" customFormat="1">
      <c r="L802" s="40"/>
    </row>
    <row r="803" spans="12:12" s="1" customFormat="1">
      <c r="L803" s="40"/>
    </row>
    <row r="804" spans="12:12" s="1" customFormat="1">
      <c r="L804" s="40"/>
    </row>
    <row r="805" spans="12:12" s="1" customFormat="1">
      <c r="L805" s="40"/>
    </row>
    <row r="806" spans="12:12" s="1" customFormat="1">
      <c r="L806" s="40"/>
    </row>
    <row r="807" spans="12:12" s="1" customFormat="1">
      <c r="L807" s="40"/>
    </row>
    <row r="808" spans="12:12" s="1" customFormat="1">
      <c r="L808" s="40"/>
    </row>
    <row r="809" spans="12:12" s="1" customFormat="1">
      <c r="L809" s="40"/>
    </row>
    <row r="810" spans="12:12" s="1" customFormat="1">
      <c r="L810" s="40"/>
    </row>
    <row r="811" spans="12:12" s="1" customFormat="1">
      <c r="L811" s="40"/>
    </row>
    <row r="812" spans="12:12" s="1" customFormat="1">
      <c r="L812" s="40"/>
    </row>
    <row r="813" spans="12:12" s="1" customFormat="1">
      <c r="L813" s="40"/>
    </row>
    <row r="814" spans="12:12" s="1" customFormat="1">
      <c r="L814" s="40"/>
    </row>
    <row r="815" spans="12:12" s="1" customFormat="1">
      <c r="L815" s="40"/>
    </row>
    <row r="816" spans="12:12" s="1" customFormat="1">
      <c r="L816" s="40"/>
    </row>
    <row r="817" spans="12:12" s="1" customFormat="1">
      <c r="L817" s="40"/>
    </row>
    <row r="818" spans="12:12" s="1" customFormat="1">
      <c r="L818" s="40"/>
    </row>
    <row r="819" spans="12:12" s="1" customFormat="1">
      <c r="L819" s="40"/>
    </row>
    <row r="820" spans="12:12" s="1" customFormat="1">
      <c r="L820" s="40"/>
    </row>
    <row r="821" spans="12:12" s="1" customFormat="1">
      <c r="L821" s="40"/>
    </row>
    <row r="822" spans="12:12" s="1" customFormat="1">
      <c r="L822" s="40"/>
    </row>
    <row r="823" spans="12:12" s="1" customFormat="1">
      <c r="L823" s="40"/>
    </row>
    <row r="824" spans="12:12" s="1" customFormat="1">
      <c r="L824" s="40"/>
    </row>
    <row r="825" spans="12:12" s="1" customFormat="1">
      <c r="L825" s="40"/>
    </row>
    <row r="826" spans="12:12" s="1" customFormat="1">
      <c r="L826" s="40"/>
    </row>
    <row r="827" spans="12:12" s="1" customFormat="1">
      <c r="L827" s="40"/>
    </row>
    <row r="828" spans="12:12" s="1" customFormat="1">
      <c r="L828" s="40"/>
    </row>
    <row r="829" spans="12:12" s="1" customFormat="1">
      <c r="L829" s="40"/>
    </row>
    <row r="830" spans="12:12" s="1" customFormat="1">
      <c r="L830" s="40"/>
    </row>
    <row r="831" spans="12:12" s="1" customFormat="1">
      <c r="L831" s="40"/>
    </row>
    <row r="832" spans="12:12" s="1" customFormat="1">
      <c r="L832" s="40"/>
    </row>
    <row r="833" spans="12:12" s="1" customFormat="1">
      <c r="L833" s="40"/>
    </row>
    <row r="834" spans="12:12" s="1" customFormat="1">
      <c r="L834" s="40"/>
    </row>
    <row r="835" spans="12:12" s="1" customFormat="1">
      <c r="L835" s="40"/>
    </row>
    <row r="836" spans="12:12" s="1" customFormat="1">
      <c r="L836" s="40"/>
    </row>
    <row r="837" spans="12:12" s="1" customFormat="1">
      <c r="L837" s="40"/>
    </row>
    <row r="838" spans="12:12" s="1" customFormat="1">
      <c r="L838" s="40"/>
    </row>
    <row r="839" spans="12:12" s="1" customFormat="1">
      <c r="L839" s="40"/>
    </row>
    <row r="840" spans="12:12" s="1" customFormat="1">
      <c r="L840" s="40"/>
    </row>
    <row r="841" spans="12:12" s="1" customFormat="1">
      <c r="L841" s="40"/>
    </row>
    <row r="842" spans="12:12" s="1" customFormat="1">
      <c r="L842" s="40"/>
    </row>
    <row r="843" spans="12:12" s="1" customFormat="1">
      <c r="L843" s="40"/>
    </row>
    <row r="844" spans="12:12" s="1" customFormat="1">
      <c r="L844" s="40"/>
    </row>
    <row r="845" spans="12:12" s="1" customFormat="1">
      <c r="L845" s="40"/>
    </row>
    <row r="846" spans="12:12" s="1" customFormat="1">
      <c r="L846" s="40"/>
    </row>
    <row r="847" spans="12:12" s="1" customFormat="1">
      <c r="L847" s="40"/>
    </row>
    <row r="848" spans="12:12" s="1" customFormat="1">
      <c r="L848" s="40"/>
    </row>
    <row r="849" spans="12:12" s="1" customFormat="1">
      <c r="L849" s="40"/>
    </row>
    <row r="850" spans="12:12" s="1" customFormat="1">
      <c r="L850" s="40"/>
    </row>
    <row r="851" spans="12:12" s="1" customFormat="1">
      <c r="L851" s="40"/>
    </row>
    <row r="852" spans="12:12" s="1" customFormat="1">
      <c r="L852" s="40"/>
    </row>
    <row r="853" spans="12:12" s="1" customFormat="1">
      <c r="L853" s="40"/>
    </row>
    <row r="854" spans="12:12" s="1" customFormat="1">
      <c r="L854" s="40"/>
    </row>
    <row r="855" spans="12:12" s="1" customFormat="1">
      <c r="L855" s="40"/>
    </row>
    <row r="856" spans="12:12" s="1" customFormat="1">
      <c r="L856" s="40"/>
    </row>
    <row r="857" spans="12:12" s="1" customFormat="1">
      <c r="L857" s="40"/>
    </row>
    <row r="858" spans="12:12" s="1" customFormat="1">
      <c r="L858" s="40"/>
    </row>
    <row r="859" spans="12:12" s="1" customFormat="1">
      <c r="L859" s="40"/>
    </row>
    <row r="860" spans="12:12" s="1" customFormat="1">
      <c r="L860" s="40"/>
    </row>
    <row r="861" spans="12:12" s="1" customFormat="1">
      <c r="L861" s="40"/>
    </row>
    <row r="862" spans="12:12" s="1" customFormat="1">
      <c r="L862" s="40"/>
    </row>
    <row r="863" spans="12:12" s="1" customFormat="1">
      <c r="L863" s="40"/>
    </row>
    <row r="864" spans="12:12" s="1" customFormat="1">
      <c r="L864" s="40"/>
    </row>
    <row r="865" spans="12:12" s="1" customFormat="1">
      <c r="L865" s="40"/>
    </row>
    <row r="866" spans="12:12" s="1" customFormat="1">
      <c r="L866" s="40"/>
    </row>
    <row r="867" spans="12:12" s="1" customFormat="1">
      <c r="L867" s="40"/>
    </row>
    <row r="868" spans="12:12" s="1" customFormat="1">
      <c r="L868" s="40"/>
    </row>
    <row r="869" spans="12:12" s="1" customFormat="1">
      <c r="L869" s="40"/>
    </row>
    <row r="870" spans="12:12" s="1" customFormat="1">
      <c r="L870" s="40"/>
    </row>
    <row r="871" spans="12:12" s="1" customFormat="1">
      <c r="L871" s="40"/>
    </row>
    <row r="872" spans="12:12" s="1" customFormat="1">
      <c r="L872" s="40"/>
    </row>
    <row r="873" spans="12:12" s="1" customFormat="1">
      <c r="L873" s="40"/>
    </row>
    <row r="874" spans="12:12" s="1" customFormat="1">
      <c r="L874" s="40"/>
    </row>
    <row r="875" spans="12:12" s="1" customFormat="1">
      <c r="L875" s="40"/>
    </row>
    <row r="876" spans="12:12" s="1" customFormat="1">
      <c r="L876" s="40"/>
    </row>
    <row r="877" spans="12:12" s="1" customFormat="1">
      <c r="L877" s="40"/>
    </row>
    <row r="878" spans="12:12" s="1" customFormat="1">
      <c r="L878" s="40"/>
    </row>
    <row r="879" spans="12:12" s="1" customFormat="1">
      <c r="L879" s="40"/>
    </row>
    <row r="880" spans="12:12" s="1" customFormat="1">
      <c r="L880" s="40"/>
    </row>
    <row r="881" spans="12:12" s="1" customFormat="1">
      <c r="L881" s="40"/>
    </row>
    <row r="882" spans="12:12" s="1" customFormat="1">
      <c r="L882" s="40"/>
    </row>
    <row r="883" spans="12:12" s="1" customFormat="1">
      <c r="L883" s="40"/>
    </row>
    <row r="884" spans="12:12" s="1" customFormat="1">
      <c r="L884" s="40"/>
    </row>
    <row r="885" spans="12:12" s="1" customFormat="1">
      <c r="L885" s="40"/>
    </row>
    <row r="886" spans="12:12" s="1" customFormat="1">
      <c r="L886" s="40"/>
    </row>
    <row r="887" spans="12:12" s="1" customFormat="1">
      <c r="L887" s="40"/>
    </row>
    <row r="888" spans="12:12" s="1" customFormat="1">
      <c r="L888" s="40"/>
    </row>
    <row r="889" spans="12:12" s="1" customFormat="1">
      <c r="L889" s="40"/>
    </row>
    <row r="890" spans="12:12" s="1" customFormat="1">
      <c r="L890" s="40"/>
    </row>
    <row r="891" spans="12:12" s="1" customFormat="1">
      <c r="L891" s="40"/>
    </row>
    <row r="892" spans="12:12" s="1" customFormat="1">
      <c r="L892" s="40"/>
    </row>
    <row r="893" spans="12:12" s="1" customFormat="1">
      <c r="L893" s="40"/>
    </row>
    <row r="894" spans="12:12" s="1" customFormat="1">
      <c r="L894" s="40"/>
    </row>
    <row r="895" spans="12:12" s="1" customFormat="1">
      <c r="L895" s="40"/>
    </row>
    <row r="896" spans="12:12" s="1" customFormat="1">
      <c r="L896" s="40"/>
    </row>
    <row r="897" spans="12:12" s="1" customFormat="1">
      <c r="L897" s="40"/>
    </row>
    <row r="898" spans="12:12" s="1" customFormat="1">
      <c r="L898" s="40"/>
    </row>
    <row r="899" spans="12:12" s="1" customFormat="1">
      <c r="L899" s="40"/>
    </row>
    <row r="900" spans="12:12" s="1" customFormat="1">
      <c r="L900" s="40"/>
    </row>
    <row r="901" spans="12:12" s="1" customFormat="1">
      <c r="L901" s="40"/>
    </row>
    <row r="902" spans="12:12" s="1" customFormat="1">
      <c r="L902" s="40"/>
    </row>
    <row r="903" spans="12:12" s="1" customFormat="1">
      <c r="L903" s="40"/>
    </row>
    <row r="904" spans="12:12" s="1" customFormat="1">
      <c r="L904" s="40"/>
    </row>
    <row r="905" spans="12:12" s="1" customFormat="1">
      <c r="L905" s="40"/>
    </row>
    <row r="906" spans="12:12" s="1" customFormat="1">
      <c r="L906" s="40"/>
    </row>
    <row r="907" spans="12:12" s="1" customFormat="1">
      <c r="L907" s="40"/>
    </row>
    <row r="908" spans="12:12" s="1" customFormat="1">
      <c r="L908" s="40"/>
    </row>
    <row r="909" spans="12:12" s="1" customFormat="1">
      <c r="L909" s="40"/>
    </row>
    <row r="910" spans="12:12" s="1" customFormat="1">
      <c r="L910" s="40"/>
    </row>
    <row r="911" spans="12:12" s="1" customFormat="1">
      <c r="L911" s="40"/>
    </row>
    <row r="912" spans="12:12" s="1" customFormat="1">
      <c r="L912" s="40"/>
    </row>
    <row r="913" spans="12:12" s="1" customFormat="1">
      <c r="L913" s="40"/>
    </row>
    <row r="914" spans="12:12" s="1" customFormat="1">
      <c r="L914" s="40"/>
    </row>
    <row r="915" spans="12:12" s="1" customFormat="1">
      <c r="L915" s="40"/>
    </row>
    <row r="916" spans="12:12" s="1" customFormat="1">
      <c r="L916" s="40"/>
    </row>
    <row r="917" spans="12:12" s="1" customFormat="1">
      <c r="L917" s="40"/>
    </row>
    <row r="918" spans="12:12" s="1" customFormat="1">
      <c r="L918" s="40"/>
    </row>
    <row r="919" spans="12:12" s="1" customFormat="1">
      <c r="L919" s="40"/>
    </row>
    <row r="920" spans="12:12" s="1" customFormat="1">
      <c r="L920" s="40"/>
    </row>
    <row r="921" spans="12:12" s="1" customFormat="1">
      <c r="L921" s="40"/>
    </row>
    <row r="922" spans="12:12" s="1" customFormat="1">
      <c r="L922" s="40"/>
    </row>
    <row r="923" spans="12:12" s="1" customFormat="1">
      <c r="L923" s="40"/>
    </row>
    <row r="924" spans="12:12" s="1" customFormat="1">
      <c r="L924" s="40"/>
    </row>
    <row r="925" spans="12:12" s="1" customFormat="1">
      <c r="L925" s="40"/>
    </row>
    <row r="926" spans="12:12" s="1" customFormat="1">
      <c r="L926" s="40"/>
    </row>
    <row r="927" spans="12:12" s="1" customFormat="1">
      <c r="L927" s="40"/>
    </row>
    <row r="928" spans="12:12" s="1" customFormat="1">
      <c r="L928" s="40"/>
    </row>
    <row r="929" spans="12:12" s="1" customFormat="1">
      <c r="L929" s="40"/>
    </row>
    <row r="930" spans="12:12" s="1" customFormat="1">
      <c r="L930" s="40"/>
    </row>
    <row r="931" spans="12:12" s="1" customFormat="1">
      <c r="L931" s="40"/>
    </row>
    <row r="932" spans="12:12" s="1" customFormat="1">
      <c r="L932" s="40"/>
    </row>
    <row r="933" spans="12:12" s="1" customFormat="1">
      <c r="L933" s="40"/>
    </row>
    <row r="934" spans="12:12" s="1" customFormat="1">
      <c r="L934" s="40"/>
    </row>
    <row r="935" spans="12:12" s="1" customFormat="1">
      <c r="L935" s="40"/>
    </row>
    <row r="936" spans="12:12" s="1" customFormat="1">
      <c r="L936" s="40"/>
    </row>
    <row r="937" spans="12:12" s="1" customFormat="1">
      <c r="L937" s="40"/>
    </row>
    <row r="938" spans="12:12" s="1" customFormat="1">
      <c r="L938" s="40"/>
    </row>
    <row r="939" spans="12:12" s="1" customFormat="1">
      <c r="L939" s="40"/>
    </row>
    <row r="940" spans="12:12" s="1" customFormat="1">
      <c r="L940" s="40"/>
    </row>
    <row r="941" spans="12:12" s="1" customFormat="1">
      <c r="L941" s="40"/>
    </row>
    <row r="942" spans="12:12" s="1" customFormat="1">
      <c r="L942" s="40"/>
    </row>
    <row r="943" spans="12:12" s="1" customFormat="1">
      <c r="L943" s="40"/>
    </row>
    <row r="944" spans="12:12" s="1" customFormat="1">
      <c r="L944" s="40"/>
    </row>
    <row r="945" spans="12:12" s="1" customFormat="1">
      <c r="L945" s="40"/>
    </row>
    <row r="946" spans="12:12" s="1" customFormat="1">
      <c r="L946" s="40"/>
    </row>
    <row r="947" spans="12:12" s="1" customFormat="1">
      <c r="L947" s="40"/>
    </row>
    <row r="948" spans="12:12" s="1" customFormat="1">
      <c r="L948" s="40"/>
    </row>
    <row r="949" spans="12:12" s="1" customFormat="1">
      <c r="L949" s="40"/>
    </row>
    <row r="950" spans="12:12" s="1" customFormat="1">
      <c r="L950" s="40"/>
    </row>
    <row r="951" spans="12:12" s="1" customFormat="1">
      <c r="L951" s="40"/>
    </row>
    <row r="952" spans="12:12" s="1" customFormat="1">
      <c r="L952" s="40"/>
    </row>
    <row r="953" spans="12:12" s="1" customFormat="1">
      <c r="L953" s="40"/>
    </row>
    <row r="954" spans="12:12" s="1" customFormat="1">
      <c r="L954" s="40"/>
    </row>
    <row r="955" spans="12:12" s="1" customFormat="1">
      <c r="L955" s="40"/>
    </row>
    <row r="956" spans="12:12" s="1" customFormat="1">
      <c r="L956" s="40"/>
    </row>
    <row r="957" spans="12:12" s="1" customFormat="1">
      <c r="L957" s="40"/>
    </row>
    <row r="958" spans="12:12" s="1" customFormat="1">
      <c r="L958" s="40"/>
    </row>
    <row r="959" spans="12:12" s="1" customFormat="1">
      <c r="L959" s="40"/>
    </row>
    <row r="960" spans="12:12" s="1" customFormat="1">
      <c r="L960" s="40"/>
    </row>
    <row r="961" spans="12:12" s="1" customFormat="1">
      <c r="L961" s="40"/>
    </row>
    <row r="962" spans="12:12" s="1" customFormat="1">
      <c r="L962" s="40"/>
    </row>
    <row r="963" spans="12:12" s="1" customFormat="1">
      <c r="L963" s="40"/>
    </row>
    <row r="964" spans="12:12" s="1" customFormat="1">
      <c r="L964" s="40"/>
    </row>
    <row r="965" spans="12:12" s="1" customFormat="1">
      <c r="L965" s="40"/>
    </row>
    <row r="966" spans="12:12" s="1" customFormat="1">
      <c r="L966" s="40"/>
    </row>
    <row r="967" spans="12:12" s="1" customFormat="1">
      <c r="L967" s="40"/>
    </row>
    <row r="968" spans="12:12" s="1" customFormat="1">
      <c r="L968" s="40"/>
    </row>
    <row r="969" spans="12:12" s="1" customFormat="1">
      <c r="L969" s="40"/>
    </row>
    <row r="970" spans="12:12" s="1" customFormat="1">
      <c r="L970" s="40"/>
    </row>
    <row r="971" spans="12:12" s="1" customFormat="1">
      <c r="L971" s="40"/>
    </row>
    <row r="972" spans="12:12" s="1" customFormat="1">
      <c r="L972" s="40"/>
    </row>
    <row r="973" spans="12:12" s="1" customFormat="1">
      <c r="L973" s="40"/>
    </row>
    <row r="974" spans="12:12" s="1" customFormat="1">
      <c r="L974" s="40"/>
    </row>
    <row r="975" spans="12:12" s="1" customFormat="1">
      <c r="L975" s="40"/>
    </row>
    <row r="976" spans="12:12" s="1" customFormat="1">
      <c r="L976" s="40"/>
    </row>
    <row r="977" spans="12:12" s="1" customFormat="1">
      <c r="L977" s="40"/>
    </row>
    <row r="978" spans="12:12" s="1" customFormat="1">
      <c r="L978" s="40"/>
    </row>
    <row r="979" spans="12:12" s="1" customFormat="1">
      <c r="L979" s="40"/>
    </row>
    <row r="980" spans="12:12" s="1" customFormat="1">
      <c r="L980" s="40"/>
    </row>
    <row r="981" spans="12:12" s="1" customFormat="1">
      <c r="L981" s="40"/>
    </row>
    <row r="982" spans="12:12" s="1" customFormat="1">
      <c r="L982" s="40"/>
    </row>
    <row r="983" spans="12:12" s="1" customFormat="1">
      <c r="L983" s="40"/>
    </row>
    <row r="984" spans="12:12" s="1" customFormat="1">
      <c r="L984" s="40"/>
    </row>
    <row r="985" spans="12:12" s="1" customFormat="1">
      <c r="L985" s="40"/>
    </row>
    <row r="986" spans="12:12" s="1" customFormat="1">
      <c r="L986" s="40"/>
    </row>
    <row r="987" spans="12:12" s="1" customFormat="1">
      <c r="L987" s="40"/>
    </row>
    <row r="988" spans="12:12" s="1" customFormat="1">
      <c r="L988" s="40"/>
    </row>
    <row r="989" spans="12:12" s="1" customFormat="1">
      <c r="L989" s="40"/>
    </row>
    <row r="990" spans="12:12" s="1" customFormat="1">
      <c r="L990" s="40"/>
    </row>
    <row r="991" spans="12:12" s="1" customFormat="1">
      <c r="L991" s="40"/>
    </row>
    <row r="992" spans="12:12" s="1" customFormat="1">
      <c r="L992" s="40"/>
    </row>
    <row r="993" spans="12:12" s="1" customFormat="1">
      <c r="L993" s="40"/>
    </row>
    <row r="994" spans="12:12" s="1" customFormat="1">
      <c r="L994" s="40"/>
    </row>
    <row r="995" spans="12:12" s="1" customFormat="1">
      <c r="L995" s="40"/>
    </row>
    <row r="996" spans="12:12" s="1" customFormat="1">
      <c r="L996" s="40"/>
    </row>
    <row r="997" spans="12:12" s="1" customFormat="1">
      <c r="L997" s="40"/>
    </row>
    <row r="998" spans="12:12" s="1" customFormat="1">
      <c r="L998" s="40"/>
    </row>
    <row r="999" spans="12:12" s="1" customFormat="1">
      <c r="L999" s="40"/>
    </row>
    <row r="1000" spans="12:12" s="1" customFormat="1">
      <c r="L1000" s="40"/>
    </row>
    <row r="1001" spans="12:12" s="1" customFormat="1">
      <c r="L1001" s="40"/>
    </row>
    <row r="1002" spans="12:12" s="1" customFormat="1">
      <c r="L1002" s="40"/>
    </row>
    <row r="1003" spans="12:12" s="1" customFormat="1">
      <c r="L1003" s="40"/>
    </row>
    <row r="1004" spans="12:12" s="1" customFormat="1">
      <c r="L1004" s="40"/>
    </row>
    <row r="1005" spans="12:12" s="1" customFormat="1">
      <c r="L1005" s="40"/>
    </row>
    <row r="1006" spans="12:12" s="1" customFormat="1">
      <c r="L1006" s="40"/>
    </row>
    <row r="1007" spans="12:12" s="1" customFormat="1">
      <c r="L1007" s="40"/>
    </row>
    <row r="1008" spans="12:12" s="1" customFormat="1">
      <c r="L1008" s="40"/>
    </row>
    <row r="1009" spans="12:12" s="1" customFormat="1">
      <c r="L1009" s="40"/>
    </row>
    <row r="1010" spans="12:12" s="1" customFormat="1">
      <c r="L1010" s="40"/>
    </row>
    <row r="1011" spans="12:12" s="1" customFormat="1">
      <c r="L1011" s="40"/>
    </row>
    <row r="1012" spans="12:12" s="1" customFormat="1">
      <c r="L1012" s="40"/>
    </row>
    <row r="1013" spans="12:12" s="1" customFormat="1">
      <c r="L1013" s="40"/>
    </row>
    <row r="1014" spans="12:12" s="1" customFormat="1">
      <c r="L1014" s="40"/>
    </row>
    <row r="1015" spans="12:12" s="1" customFormat="1">
      <c r="L1015" s="40"/>
    </row>
    <row r="1016" spans="12:12" s="1" customFormat="1">
      <c r="L1016" s="40"/>
    </row>
    <row r="1017" spans="12:12" s="1" customFormat="1">
      <c r="L1017" s="40"/>
    </row>
    <row r="1018" spans="12:12" s="1" customFormat="1">
      <c r="L1018" s="40"/>
    </row>
    <row r="1019" spans="12:12" s="1" customFormat="1">
      <c r="L1019" s="40"/>
    </row>
    <row r="1020" spans="12:12" s="1" customFormat="1">
      <c r="L1020" s="40"/>
    </row>
    <row r="1021" spans="12:12" s="1" customFormat="1">
      <c r="L1021" s="40"/>
    </row>
  </sheetData>
  <mergeCells count="20">
    <mergeCell ref="D17:K17"/>
    <mergeCell ref="D18:K18"/>
    <mergeCell ref="D19:K19"/>
    <mergeCell ref="D20:K20"/>
    <mergeCell ref="D21:L21"/>
    <mergeCell ref="D12:K12"/>
    <mergeCell ref="D13:K13"/>
    <mergeCell ref="D14:K14"/>
    <mergeCell ref="D15:K15"/>
    <mergeCell ref="D16:K16"/>
    <mergeCell ref="D8:K8"/>
    <mergeCell ref="L8:L11"/>
    <mergeCell ref="D9:J9"/>
    <mergeCell ref="D10:J10"/>
    <mergeCell ref="D11:K11"/>
    <mergeCell ref="C2:I2"/>
    <mergeCell ref="C3:K3"/>
    <mergeCell ref="C5:K5"/>
    <mergeCell ref="D6:K6"/>
    <mergeCell ref="D7:K7"/>
  </mergeCells>
  <pageMargins left="0.7" right="0.7" top="0.75" bottom="0.75" header="0.511811023622047" footer="0.511811023622047"/>
  <pageSetup orientation="landscape" horizontalDpi="300" verticalDpi="300"/>
  <legacyDrawing r:id="rId1"/>
  <picture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tabColor rgb="FF8EB4E3"/>
  </sheetPr>
  <dimension ref="A1:AMJ1020"/>
  <sheetViews>
    <sheetView showGridLines="0" zoomScale="50" zoomScaleNormal="50" workbookViewId="0">
      <selection activeCell="C2" sqref="C2:I2"/>
    </sheetView>
  </sheetViews>
  <sheetFormatPr baseColWidth="10" defaultColWidth="11.6640625" defaultRowHeight="16"/>
  <cols>
    <col min="1" max="1" width="10.6640625" style="1" customWidth="1"/>
    <col min="2" max="2" width="10.6640625" style="22" hidden="1" customWidth="1"/>
    <col min="3" max="3" width="10.33203125" style="22" customWidth="1"/>
    <col min="4" max="4" width="21.33203125" style="22" customWidth="1"/>
    <col min="5" max="5" width="9.5" style="22" customWidth="1"/>
    <col min="6" max="6" width="11.33203125" style="22" customWidth="1"/>
    <col min="7" max="7" width="11.5" style="22" customWidth="1"/>
    <col min="8" max="8" width="28.1640625" style="22" customWidth="1"/>
    <col min="9" max="9" width="19.1640625" style="22" customWidth="1"/>
    <col min="10" max="11" width="15.6640625" style="22" customWidth="1"/>
    <col min="12" max="12" width="3.83203125" style="124" customWidth="1"/>
    <col min="13" max="246" width="11.6640625" style="1"/>
    <col min="247" max="1024" width="11.6640625" style="22"/>
  </cols>
  <sheetData>
    <row r="1" spans="1:246" s="1" customFormat="1">
      <c r="L1" s="48"/>
    </row>
    <row r="2" spans="1:246" ht="45" customHeight="1">
      <c r="A2" s="40"/>
      <c r="B2" s="41"/>
      <c r="C2" s="451" t="s">
        <v>229</v>
      </c>
      <c r="D2" s="451"/>
      <c r="E2" s="451"/>
      <c r="F2" s="451"/>
      <c r="G2" s="451"/>
      <c r="H2" s="451"/>
      <c r="I2" s="451"/>
      <c r="J2" s="148" t="s">
        <v>45</v>
      </c>
      <c r="K2" s="43">
        <f>IF($B$6=TRUE(),1,IF($B$7=TRUE(),0,$C$20))</f>
        <v>0.75</v>
      </c>
      <c r="L2" s="44" t="s">
        <v>46</v>
      </c>
    </row>
    <row r="3" spans="1:246" ht="49.5" customHeight="1">
      <c r="A3" s="40"/>
      <c r="B3" s="41"/>
      <c r="C3" s="394" t="s">
        <v>230</v>
      </c>
      <c r="D3" s="394"/>
      <c r="E3" s="394"/>
      <c r="F3" s="394"/>
      <c r="G3" s="394"/>
      <c r="H3" s="394"/>
      <c r="I3" s="394"/>
      <c r="J3" s="394"/>
      <c r="K3" s="394"/>
      <c r="L3" s="60" t="s">
        <v>46</v>
      </c>
    </row>
    <row r="4" spans="1:246" s="1" customFormat="1" ht="9.75" customHeight="1">
      <c r="L4" s="48"/>
    </row>
    <row r="5" spans="1:246" s="11" customFormat="1" ht="69.75" customHeight="1">
      <c r="A5" s="40"/>
      <c r="B5" s="41"/>
      <c r="C5" s="448" t="s">
        <v>231</v>
      </c>
      <c r="D5" s="448"/>
      <c r="E5" s="448"/>
      <c r="F5" s="448"/>
      <c r="G5" s="448"/>
      <c r="H5" s="448"/>
      <c r="I5" s="448"/>
      <c r="J5" s="448"/>
      <c r="K5" s="448"/>
      <c r="L5" s="49" t="s">
        <v>46</v>
      </c>
      <c r="M5" s="1"/>
      <c r="N5" s="149"/>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row>
    <row r="6" spans="1:246" ht="49.5" customHeight="1">
      <c r="A6" s="40"/>
      <c r="B6" s="41" t="b">
        <f>FALSE()</f>
        <v>0</v>
      </c>
      <c r="C6" s="62"/>
      <c r="D6" s="396" t="s">
        <v>203</v>
      </c>
      <c r="E6" s="396"/>
      <c r="F6" s="396"/>
      <c r="G6" s="396"/>
      <c r="H6" s="396"/>
      <c r="I6" s="396"/>
      <c r="J6" s="396"/>
      <c r="K6" s="396"/>
      <c r="L6" s="51" t="s">
        <v>46</v>
      </c>
    </row>
    <row r="7" spans="1:246" ht="49.5" customHeight="1">
      <c r="A7" s="40"/>
      <c r="B7" s="41" t="b">
        <f>FALSE()</f>
        <v>0</v>
      </c>
      <c r="C7" s="62"/>
      <c r="D7" s="396" t="s">
        <v>232</v>
      </c>
      <c r="E7" s="396"/>
      <c r="F7" s="396"/>
      <c r="G7" s="396"/>
      <c r="H7" s="396"/>
      <c r="I7" s="396"/>
      <c r="J7" s="396"/>
      <c r="K7" s="396"/>
      <c r="L7" s="70" t="s">
        <v>46</v>
      </c>
    </row>
    <row r="8" spans="1:246" ht="30" customHeight="1">
      <c r="A8" s="40"/>
      <c r="B8" s="41" t="b">
        <f>TRUE()</f>
        <v>1</v>
      </c>
      <c r="C8" s="50"/>
      <c r="D8" s="452" t="s">
        <v>233</v>
      </c>
      <c r="E8" s="452"/>
      <c r="F8" s="452"/>
      <c r="G8" s="452"/>
      <c r="H8" s="452"/>
      <c r="I8" s="452"/>
      <c r="J8" s="452"/>
      <c r="K8" s="452"/>
      <c r="L8" s="70" t="s">
        <v>46</v>
      </c>
    </row>
    <row r="9" spans="1:246" ht="30" customHeight="1">
      <c r="A9" s="40"/>
      <c r="B9" s="41" t="b">
        <f>TRUE()</f>
        <v>1</v>
      </c>
      <c r="C9" s="50"/>
      <c r="D9" s="452" t="s">
        <v>234</v>
      </c>
      <c r="E9" s="452"/>
      <c r="F9" s="452"/>
      <c r="G9" s="452"/>
      <c r="H9" s="452"/>
      <c r="I9" s="452"/>
      <c r="J9" s="452"/>
      <c r="K9" s="452"/>
      <c r="L9" s="70" t="s">
        <v>46</v>
      </c>
    </row>
    <row r="10" spans="1:246" ht="30" customHeight="1">
      <c r="A10" s="40"/>
      <c r="B10" s="41" t="b">
        <f>TRUE()</f>
        <v>1</v>
      </c>
      <c r="C10" s="50"/>
      <c r="D10" s="453" t="s">
        <v>235</v>
      </c>
      <c r="E10" s="453"/>
      <c r="F10" s="453"/>
      <c r="G10" s="453"/>
      <c r="H10" s="453"/>
      <c r="I10" s="453"/>
      <c r="J10" s="453"/>
      <c r="K10" s="453"/>
      <c r="L10" s="51" t="s">
        <v>46</v>
      </c>
    </row>
    <row r="11" spans="1:246" ht="30" customHeight="1">
      <c r="A11" s="40"/>
      <c r="B11" s="41" t="b">
        <f>TRUE()</f>
        <v>1</v>
      </c>
      <c r="C11" s="50"/>
      <c r="D11" s="452" t="s">
        <v>236</v>
      </c>
      <c r="E11" s="452"/>
      <c r="F11" s="452"/>
      <c r="G11" s="452"/>
      <c r="H11" s="452"/>
      <c r="I11" s="452"/>
      <c r="J11" s="452"/>
      <c r="K11" s="452"/>
      <c r="L11" s="70" t="s">
        <v>46</v>
      </c>
    </row>
    <row r="12" spans="1:246" ht="30" customHeight="1">
      <c r="A12" s="40"/>
      <c r="B12" s="41" t="b">
        <f>TRUE()</f>
        <v>1</v>
      </c>
      <c r="C12" s="50"/>
      <c r="D12" s="452" t="s">
        <v>237</v>
      </c>
      <c r="E12" s="452"/>
      <c r="F12" s="452"/>
      <c r="G12" s="452"/>
      <c r="H12" s="452"/>
      <c r="I12" s="452"/>
      <c r="J12" s="452"/>
      <c r="K12" s="452"/>
      <c r="L12" s="70" t="s">
        <v>46</v>
      </c>
    </row>
    <row r="13" spans="1:246" ht="30" customHeight="1">
      <c r="A13" s="40"/>
      <c r="B13" s="41" t="b">
        <f>TRUE()</f>
        <v>1</v>
      </c>
      <c r="C13" s="50"/>
      <c r="D13" s="452" t="s">
        <v>238</v>
      </c>
      <c r="E13" s="452"/>
      <c r="F13" s="452"/>
      <c r="G13" s="452"/>
      <c r="H13" s="452"/>
      <c r="I13" s="452"/>
      <c r="J13" s="452"/>
      <c r="K13" s="452"/>
      <c r="L13" s="70" t="s">
        <v>46</v>
      </c>
    </row>
    <row r="14" spans="1:246" ht="30" customHeight="1">
      <c r="A14" s="40"/>
      <c r="B14" s="41" t="b">
        <f>TRUE()</f>
        <v>1</v>
      </c>
      <c r="C14" s="50"/>
      <c r="D14" s="452" t="s">
        <v>239</v>
      </c>
      <c r="E14" s="452"/>
      <c r="F14" s="452"/>
      <c r="G14" s="452"/>
      <c r="H14" s="452"/>
      <c r="I14" s="452"/>
      <c r="J14" s="452"/>
      <c r="K14" s="452"/>
      <c r="L14" s="70" t="s">
        <v>46</v>
      </c>
    </row>
    <row r="15" spans="1:246" ht="30" customHeight="1">
      <c r="A15" s="40"/>
      <c r="B15" s="41" t="b">
        <f>TRUE()</f>
        <v>1</v>
      </c>
      <c r="C15" s="50"/>
      <c r="D15" s="452" t="s">
        <v>240</v>
      </c>
      <c r="E15" s="452"/>
      <c r="F15" s="452"/>
      <c r="G15" s="452"/>
      <c r="H15" s="452"/>
      <c r="I15" s="452"/>
      <c r="J15" s="452"/>
      <c r="K15" s="452"/>
      <c r="L15" s="70" t="s">
        <v>46</v>
      </c>
    </row>
    <row r="16" spans="1:246" ht="30" customHeight="1">
      <c r="A16" s="40"/>
      <c r="B16" s="41" t="b">
        <f>TRUE()</f>
        <v>1</v>
      </c>
      <c r="C16" s="50"/>
      <c r="D16" s="453" t="s">
        <v>241</v>
      </c>
      <c r="E16" s="453"/>
      <c r="F16" s="453"/>
      <c r="G16" s="453"/>
      <c r="H16" s="453"/>
      <c r="I16" s="453"/>
      <c r="J16" s="453"/>
      <c r="K16" s="453"/>
      <c r="L16" s="51" t="s">
        <v>46</v>
      </c>
    </row>
    <row r="17" spans="1:12" ht="30" customHeight="1">
      <c r="A17" s="40"/>
      <c r="B17" s="41" t="b">
        <f>FALSE()</f>
        <v>0</v>
      </c>
      <c r="C17" s="50"/>
      <c r="D17" s="396" t="s">
        <v>242</v>
      </c>
      <c r="E17" s="396"/>
      <c r="F17" s="396"/>
      <c r="G17" s="396"/>
      <c r="H17" s="396"/>
      <c r="I17" s="396"/>
      <c r="J17" s="396"/>
      <c r="K17" s="396"/>
      <c r="L17" s="76" t="s">
        <v>46</v>
      </c>
    </row>
    <row r="18" spans="1:12" ht="36.75" customHeight="1">
      <c r="A18" s="40"/>
      <c r="B18" s="41" t="b">
        <f>FALSE()</f>
        <v>0</v>
      </c>
      <c r="C18" s="50"/>
      <c r="D18" s="396" t="s">
        <v>243</v>
      </c>
      <c r="E18" s="396"/>
      <c r="F18" s="396"/>
      <c r="G18" s="396"/>
      <c r="H18" s="396"/>
      <c r="I18" s="396"/>
      <c r="J18" s="396"/>
      <c r="K18" s="396"/>
      <c r="L18" s="51" t="s">
        <v>46</v>
      </c>
    </row>
    <row r="19" spans="1:12" ht="36" customHeight="1">
      <c r="A19" s="40"/>
      <c r="B19" s="41" t="b">
        <f>FALSE()</f>
        <v>0</v>
      </c>
      <c r="C19" s="56"/>
      <c r="D19" s="396" t="s">
        <v>244</v>
      </c>
      <c r="E19" s="396"/>
      <c r="F19" s="396"/>
      <c r="G19" s="396"/>
      <c r="H19" s="396"/>
      <c r="I19" s="396"/>
      <c r="J19" s="396"/>
      <c r="K19" s="396"/>
      <c r="L19" s="51" t="s">
        <v>46</v>
      </c>
    </row>
    <row r="20" spans="1:12" ht="38.25" customHeight="1">
      <c r="A20" s="40"/>
      <c r="B20" s="41"/>
      <c r="C20" s="38">
        <f>IF(B6=TRUE(),1,IF(B7=TRUE(),0,COUNTIF(B8:B19,TRUE())/12))</f>
        <v>0.75</v>
      </c>
      <c r="D20" s="430"/>
      <c r="E20" s="430"/>
      <c r="F20" s="430"/>
      <c r="G20" s="430"/>
      <c r="H20" s="430"/>
      <c r="I20" s="430"/>
      <c r="J20" s="430"/>
      <c r="K20" s="430"/>
      <c r="L20" s="430"/>
    </row>
    <row r="21" spans="1:12" s="1" customFormat="1" ht="9.75" customHeight="1">
      <c r="L21" s="48"/>
    </row>
    <row r="22" spans="1:12" s="1" customFormat="1">
      <c r="L22" s="48"/>
    </row>
    <row r="23" spans="1:12" s="1" customFormat="1">
      <c r="L23" s="48"/>
    </row>
    <row r="24" spans="1:12" s="1" customFormat="1">
      <c r="L24" s="48"/>
    </row>
    <row r="25" spans="1:12" s="1" customFormat="1">
      <c r="L25" s="48"/>
    </row>
    <row r="26" spans="1:12" s="1" customFormat="1">
      <c r="L26" s="48"/>
    </row>
    <row r="27" spans="1:12" s="1" customFormat="1">
      <c r="L27" s="48"/>
    </row>
    <row r="28" spans="1:12" s="1" customFormat="1">
      <c r="L28" s="48"/>
    </row>
    <row r="29" spans="1:12" s="1" customFormat="1">
      <c r="L29" s="48"/>
    </row>
    <row r="30" spans="1:12" s="1" customFormat="1">
      <c r="L30" s="48"/>
    </row>
    <row r="31" spans="1:12" s="1" customFormat="1">
      <c r="L31" s="48"/>
    </row>
    <row r="32" spans="1:12" s="1" customFormat="1">
      <c r="L32" s="48"/>
    </row>
    <row r="33" spans="12:12" s="1" customFormat="1">
      <c r="L33" s="48"/>
    </row>
    <row r="34" spans="12:12" s="1" customFormat="1">
      <c r="L34" s="48"/>
    </row>
    <row r="35" spans="12:12" s="1" customFormat="1">
      <c r="L35" s="48"/>
    </row>
    <row r="36" spans="12:12" s="1" customFormat="1">
      <c r="L36" s="48"/>
    </row>
    <row r="37" spans="12:12" s="1" customFormat="1">
      <c r="L37" s="48"/>
    </row>
    <row r="38" spans="12:12" s="1" customFormat="1">
      <c r="L38" s="48"/>
    </row>
    <row r="39" spans="12:12" s="1" customFormat="1">
      <c r="L39" s="48"/>
    </row>
    <row r="40" spans="12:12" s="1" customFormat="1">
      <c r="L40" s="48"/>
    </row>
    <row r="41" spans="12:12" s="1" customFormat="1">
      <c r="L41" s="48"/>
    </row>
    <row r="42" spans="12:12" s="1" customFormat="1">
      <c r="L42" s="48"/>
    </row>
    <row r="43" spans="12:12" s="1" customFormat="1">
      <c r="L43" s="48"/>
    </row>
    <row r="44" spans="12:12" s="1" customFormat="1">
      <c r="L44" s="48"/>
    </row>
    <row r="45" spans="12:12" s="1" customFormat="1">
      <c r="L45" s="48"/>
    </row>
    <row r="46" spans="12:12" s="1" customFormat="1">
      <c r="L46" s="48"/>
    </row>
    <row r="47" spans="12:12" s="1" customFormat="1">
      <c r="L47" s="48"/>
    </row>
    <row r="48" spans="12:12" s="1" customFormat="1">
      <c r="L48" s="48"/>
    </row>
    <row r="49" spans="12:12" s="1" customFormat="1">
      <c r="L49" s="48"/>
    </row>
    <row r="50" spans="12:12" s="1" customFormat="1">
      <c r="L50" s="48"/>
    </row>
    <row r="51" spans="12:12" s="1" customFormat="1">
      <c r="L51" s="48"/>
    </row>
    <row r="52" spans="12:12" s="1" customFormat="1">
      <c r="L52" s="48"/>
    </row>
    <row r="53" spans="12:12" s="1" customFormat="1">
      <c r="L53" s="48"/>
    </row>
    <row r="54" spans="12:12" s="1" customFormat="1">
      <c r="L54" s="48"/>
    </row>
    <row r="55" spans="12:12" s="1" customFormat="1">
      <c r="L55" s="48"/>
    </row>
    <row r="56" spans="12:12" s="1" customFormat="1">
      <c r="L56" s="48"/>
    </row>
    <row r="57" spans="12:12" s="1" customFormat="1">
      <c r="L57" s="48"/>
    </row>
    <row r="58" spans="12:12" s="1" customFormat="1">
      <c r="L58" s="48"/>
    </row>
    <row r="59" spans="12:12" s="1" customFormat="1">
      <c r="L59" s="48"/>
    </row>
    <row r="60" spans="12:12" s="1" customFormat="1">
      <c r="L60" s="48"/>
    </row>
    <row r="61" spans="12:12" s="1" customFormat="1">
      <c r="L61" s="48"/>
    </row>
    <row r="62" spans="12:12" s="1" customFormat="1">
      <c r="L62" s="48"/>
    </row>
    <row r="63" spans="12:12" s="1" customFormat="1">
      <c r="L63" s="48"/>
    </row>
    <row r="64" spans="12:12" s="1" customFormat="1">
      <c r="L64" s="48"/>
    </row>
    <row r="65" spans="12:12" s="1" customFormat="1">
      <c r="L65" s="48"/>
    </row>
    <row r="66" spans="12:12" s="1" customFormat="1">
      <c r="L66" s="48"/>
    </row>
    <row r="67" spans="12:12" s="1" customFormat="1">
      <c r="L67" s="48"/>
    </row>
    <row r="68" spans="12:12" s="1" customFormat="1">
      <c r="L68" s="48"/>
    </row>
    <row r="69" spans="12:12" s="1" customFormat="1">
      <c r="L69" s="48"/>
    </row>
    <row r="70" spans="12:12" s="1" customFormat="1">
      <c r="L70" s="48"/>
    </row>
    <row r="71" spans="12:12" s="1" customFormat="1">
      <c r="L71" s="48"/>
    </row>
    <row r="72" spans="12:12" s="1" customFormat="1">
      <c r="L72" s="48"/>
    </row>
    <row r="73" spans="12:12" s="1" customFormat="1">
      <c r="L73" s="48"/>
    </row>
    <row r="74" spans="12:12" s="1" customFormat="1">
      <c r="L74" s="48"/>
    </row>
    <row r="75" spans="12:12" s="1" customFormat="1">
      <c r="L75" s="48"/>
    </row>
    <row r="76" spans="12:12" s="1" customFormat="1">
      <c r="L76" s="48"/>
    </row>
    <row r="77" spans="12:12" s="1" customFormat="1">
      <c r="L77" s="48"/>
    </row>
    <row r="78" spans="12:12" s="1" customFormat="1">
      <c r="L78" s="48"/>
    </row>
    <row r="79" spans="12:12" s="1" customFormat="1">
      <c r="L79" s="48"/>
    </row>
    <row r="80" spans="12:12" s="1" customFormat="1">
      <c r="L80" s="48"/>
    </row>
    <row r="81" spans="12:12" s="1" customFormat="1">
      <c r="L81" s="48"/>
    </row>
    <row r="82" spans="12:12" s="1" customFormat="1">
      <c r="L82" s="48"/>
    </row>
    <row r="83" spans="12:12" s="1" customFormat="1">
      <c r="L83" s="48"/>
    </row>
    <row r="84" spans="12:12" s="1" customFormat="1">
      <c r="L84" s="48"/>
    </row>
    <row r="85" spans="12:12" s="1" customFormat="1">
      <c r="L85" s="48"/>
    </row>
    <row r="86" spans="12:12" s="1" customFormat="1">
      <c r="L86" s="48"/>
    </row>
    <row r="87" spans="12:12" s="1" customFormat="1">
      <c r="L87" s="48"/>
    </row>
    <row r="88" spans="12:12" s="1" customFormat="1">
      <c r="L88" s="48"/>
    </row>
    <row r="89" spans="12:12" s="1" customFormat="1">
      <c r="L89" s="48"/>
    </row>
    <row r="90" spans="12:12" s="1" customFormat="1">
      <c r="L90" s="48"/>
    </row>
    <row r="91" spans="12:12" s="1" customFormat="1">
      <c r="L91" s="48"/>
    </row>
    <row r="92" spans="12:12" s="1" customFormat="1">
      <c r="L92" s="48"/>
    </row>
    <row r="93" spans="12:12" s="1" customFormat="1">
      <c r="L93" s="48"/>
    </row>
    <row r="94" spans="12:12" s="1" customFormat="1">
      <c r="L94" s="48"/>
    </row>
    <row r="95" spans="12:12" s="1" customFormat="1">
      <c r="L95" s="48"/>
    </row>
    <row r="96" spans="12:12" s="1" customFormat="1">
      <c r="L96" s="48"/>
    </row>
    <row r="97" spans="12:12" s="1" customFormat="1">
      <c r="L97" s="48"/>
    </row>
    <row r="98" spans="12:12" s="1" customFormat="1">
      <c r="L98" s="48"/>
    </row>
    <row r="99" spans="12:12" s="1" customFormat="1">
      <c r="L99" s="48"/>
    </row>
    <row r="100" spans="12:12" s="1" customFormat="1">
      <c r="L100" s="48"/>
    </row>
    <row r="101" spans="12:12" s="1" customFormat="1">
      <c r="L101" s="48"/>
    </row>
    <row r="102" spans="12:12" s="1" customFormat="1">
      <c r="L102" s="48"/>
    </row>
    <row r="103" spans="12:12" s="1" customFormat="1">
      <c r="L103" s="48"/>
    </row>
    <row r="104" spans="12:12" s="1" customFormat="1">
      <c r="L104" s="48"/>
    </row>
    <row r="105" spans="12:12" s="1" customFormat="1">
      <c r="L105" s="48"/>
    </row>
    <row r="106" spans="12:12" s="1" customFormat="1">
      <c r="L106" s="48"/>
    </row>
    <row r="107" spans="12:12" s="1" customFormat="1">
      <c r="L107" s="48"/>
    </row>
    <row r="108" spans="12:12" s="1" customFormat="1">
      <c r="L108" s="48"/>
    </row>
    <row r="109" spans="12:12" s="1" customFormat="1">
      <c r="L109" s="48"/>
    </row>
    <row r="110" spans="12:12" s="1" customFormat="1">
      <c r="L110" s="48"/>
    </row>
    <row r="111" spans="12:12" s="1" customFormat="1">
      <c r="L111" s="48"/>
    </row>
    <row r="112" spans="12:12" s="1" customFormat="1">
      <c r="L112" s="48"/>
    </row>
    <row r="113" spans="12:12" s="1" customFormat="1">
      <c r="L113" s="48"/>
    </row>
    <row r="114" spans="12:12" s="1" customFormat="1">
      <c r="L114" s="48"/>
    </row>
    <row r="115" spans="12:12" s="1" customFormat="1">
      <c r="L115" s="48"/>
    </row>
    <row r="116" spans="12:12" s="1" customFormat="1">
      <c r="L116" s="48"/>
    </row>
    <row r="117" spans="12:12" s="1" customFormat="1">
      <c r="L117" s="48"/>
    </row>
    <row r="118" spans="12:12" s="1" customFormat="1">
      <c r="L118" s="48"/>
    </row>
    <row r="119" spans="12:12" s="1" customFormat="1">
      <c r="L119" s="48"/>
    </row>
    <row r="120" spans="12:12" s="1" customFormat="1">
      <c r="L120" s="48"/>
    </row>
    <row r="121" spans="12:12" s="1" customFormat="1">
      <c r="L121" s="48"/>
    </row>
    <row r="122" spans="12:12" s="1" customFormat="1">
      <c r="L122" s="48"/>
    </row>
    <row r="123" spans="12:12" s="1" customFormat="1">
      <c r="L123" s="48"/>
    </row>
    <row r="124" spans="12:12" s="1" customFormat="1">
      <c r="L124" s="48"/>
    </row>
    <row r="125" spans="12:12" s="1" customFormat="1">
      <c r="L125" s="48"/>
    </row>
    <row r="126" spans="12:12" s="1" customFormat="1">
      <c r="L126" s="48"/>
    </row>
    <row r="127" spans="12:12" s="1" customFormat="1">
      <c r="L127" s="48"/>
    </row>
    <row r="128" spans="12:12" s="1" customFormat="1">
      <c r="L128" s="48"/>
    </row>
    <row r="129" spans="12:12" s="1" customFormat="1">
      <c r="L129" s="48"/>
    </row>
    <row r="130" spans="12:12" s="1" customFormat="1">
      <c r="L130" s="48"/>
    </row>
    <row r="131" spans="12:12" s="1" customFormat="1">
      <c r="L131" s="48"/>
    </row>
    <row r="132" spans="12:12" s="1" customFormat="1">
      <c r="L132" s="48"/>
    </row>
    <row r="133" spans="12:12" s="1" customFormat="1">
      <c r="L133" s="48"/>
    </row>
    <row r="134" spans="12:12" s="1" customFormat="1">
      <c r="L134" s="48"/>
    </row>
    <row r="135" spans="12:12" s="1" customFormat="1">
      <c r="L135" s="48"/>
    </row>
    <row r="136" spans="12:12" s="1" customFormat="1">
      <c r="L136" s="48"/>
    </row>
    <row r="137" spans="12:12" s="1" customFormat="1">
      <c r="L137" s="48"/>
    </row>
    <row r="138" spans="12:12" s="1" customFormat="1">
      <c r="L138" s="48"/>
    </row>
    <row r="139" spans="12:12" s="1" customFormat="1">
      <c r="L139" s="48"/>
    </row>
    <row r="140" spans="12:12" s="1" customFormat="1">
      <c r="L140" s="48"/>
    </row>
    <row r="141" spans="12:12" s="1" customFormat="1">
      <c r="L141" s="48"/>
    </row>
    <row r="142" spans="12:12" s="1" customFormat="1">
      <c r="L142" s="48"/>
    </row>
    <row r="143" spans="12:12" s="1" customFormat="1">
      <c r="L143" s="48"/>
    </row>
    <row r="144" spans="12:12" s="1" customFormat="1">
      <c r="L144" s="48"/>
    </row>
    <row r="145" spans="12:12" s="1" customFormat="1">
      <c r="L145" s="48"/>
    </row>
    <row r="146" spans="12:12" s="1" customFormat="1">
      <c r="L146" s="48"/>
    </row>
    <row r="147" spans="12:12" s="1" customFormat="1">
      <c r="L147" s="48"/>
    </row>
    <row r="148" spans="12:12" s="1" customFormat="1">
      <c r="L148" s="48"/>
    </row>
    <row r="149" spans="12:12" s="1" customFormat="1">
      <c r="L149" s="48"/>
    </row>
    <row r="150" spans="12:12" s="1" customFormat="1">
      <c r="L150" s="48"/>
    </row>
    <row r="151" spans="12:12" s="1" customFormat="1">
      <c r="L151" s="48"/>
    </row>
    <row r="152" spans="12:12" s="1" customFormat="1">
      <c r="L152" s="48"/>
    </row>
    <row r="153" spans="12:12" s="1" customFormat="1">
      <c r="L153" s="48"/>
    </row>
    <row r="154" spans="12:12" s="1" customFormat="1">
      <c r="L154" s="48"/>
    </row>
    <row r="155" spans="12:12" s="1" customFormat="1">
      <c r="L155" s="48"/>
    </row>
    <row r="156" spans="12:12" s="1" customFormat="1">
      <c r="L156" s="48"/>
    </row>
    <row r="157" spans="12:12" s="1" customFormat="1">
      <c r="L157" s="48"/>
    </row>
    <row r="158" spans="12:12" s="1" customFormat="1">
      <c r="L158" s="48"/>
    </row>
    <row r="159" spans="12:12" s="1" customFormat="1">
      <c r="L159" s="48"/>
    </row>
    <row r="160" spans="12:12" s="1" customFormat="1">
      <c r="L160" s="48"/>
    </row>
    <row r="161" spans="12:12" s="1" customFormat="1">
      <c r="L161" s="48"/>
    </row>
    <row r="162" spans="12:12" s="1" customFormat="1">
      <c r="L162" s="48"/>
    </row>
    <row r="163" spans="12:12" s="1" customFormat="1">
      <c r="L163" s="48"/>
    </row>
    <row r="164" spans="12:12" s="1" customFormat="1">
      <c r="L164" s="48"/>
    </row>
    <row r="165" spans="12:12" s="1" customFormat="1">
      <c r="L165" s="48"/>
    </row>
    <row r="166" spans="12:12" s="1" customFormat="1">
      <c r="L166" s="48"/>
    </row>
    <row r="167" spans="12:12" s="1" customFormat="1">
      <c r="L167" s="48"/>
    </row>
    <row r="168" spans="12:12" s="1" customFormat="1">
      <c r="L168" s="48"/>
    </row>
    <row r="169" spans="12:12" s="1" customFormat="1">
      <c r="L169" s="48"/>
    </row>
    <row r="170" spans="12:12" s="1" customFormat="1">
      <c r="L170" s="48"/>
    </row>
    <row r="171" spans="12:12" s="1" customFormat="1">
      <c r="L171" s="48"/>
    </row>
    <row r="172" spans="12:12" s="1" customFormat="1">
      <c r="L172" s="48"/>
    </row>
    <row r="173" spans="12:12" s="1" customFormat="1">
      <c r="L173" s="48"/>
    </row>
    <row r="174" spans="12:12" s="1" customFormat="1">
      <c r="L174" s="48"/>
    </row>
    <row r="175" spans="12:12" s="1" customFormat="1">
      <c r="L175" s="48"/>
    </row>
    <row r="176" spans="12:12" s="1" customFormat="1">
      <c r="L176" s="48"/>
    </row>
    <row r="177" spans="12:12" s="1" customFormat="1">
      <c r="L177" s="48"/>
    </row>
    <row r="178" spans="12:12" s="1" customFormat="1">
      <c r="L178" s="48"/>
    </row>
    <row r="179" spans="12:12" s="1" customFormat="1">
      <c r="L179" s="48"/>
    </row>
    <row r="180" spans="12:12" s="1" customFormat="1">
      <c r="L180" s="48"/>
    </row>
    <row r="181" spans="12:12" s="1" customFormat="1">
      <c r="L181" s="48"/>
    </row>
    <row r="182" spans="12:12" s="1" customFormat="1">
      <c r="L182" s="48"/>
    </row>
    <row r="183" spans="12:12" s="1" customFormat="1">
      <c r="L183" s="48"/>
    </row>
    <row r="184" spans="12:12" s="1" customFormat="1">
      <c r="L184" s="48"/>
    </row>
    <row r="185" spans="12:12" s="1" customFormat="1">
      <c r="L185" s="48"/>
    </row>
    <row r="186" spans="12:12" s="1" customFormat="1">
      <c r="L186" s="48"/>
    </row>
    <row r="187" spans="12:12" s="1" customFormat="1">
      <c r="L187" s="48"/>
    </row>
    <row r="188" spans="12:12" s="1" customFormat="1">
      <c r="L188" s="48"/>
    </row>
    <row r="189" spans="12:12" s="1" customFormat="1">
      <c r="L189" s="48"/>
    </row>
    <row r="190" spans="12:12" s="1" customFormat="1">
      <c r="L190" s="48"/>
    </row>
    <row r="191" spans="12:12" s="1" customFormat="1">
      <c r="L191" s="48"/>
    </row>
    <row r="192" spans="12:12" s="1" customFormat="1">
      <c r="L192" s="48"/>
    </row>
    <row r="193" spans="12:12" s="1" customFormat="1">
      <c r="L193" s="48"/>
    </row>
    <row r="194" spans="12:12" s="1" customFormat="1">
      <c r="L194" s="48"/>
    </row>
    <row r="195" spans="12:12" s="1" customFormat="1">
      <c r="L195" s="48"/>
    </row>
    <row r="196" spans="12:12" s="1" customFormat="1">
      <c r="L196" s="48"/>
    </row>
    <row r="197" spans="12:12" s="1" customFormat="1">
      <c r="L197" s="48"/>
    </row>
    <row r="198" spans="12:12" s="1" customFormat="1">
      <c r="L198" s="48"/>
    </row>
    <row r="199" spans="12:12" s="1" customFormat="1">
      <c r="L199" s="48"/>
    </row>
    <row r="200" spans="12:12" s="1" customFormat="1">
      <c r="L200" s="48"/>
    </row>
    <row r="201" spans="12:12" s="1" customFormat="1">
      <c r="L201" s="48"/>
    </row>
    <row r="202" spans="12:12" s="1" customFormat="1">
      <c r="L202" s="48"/>
    </row>
    <row r="203" spans="12:12" s="1" customFormat="1">
      <c r="L203" s="48"/>
    </row>
    <row r="204" spans="12:12" s="1" customFormat="1">
      <c r="L204" s="48"/>
    </row>
    <row r="205" spans="12:12" s="1" customFormat="1">
      <c r="L205" s="48"/>
    </row>
    <row r="206" spans="12:12" s="1" customFormat="1">
      <c r="L206" s="48"/>
    </row>
    <row r="207" spans="12:12" s="1" customFormat="1">
      <c r="L207" s="48"/>
    </row>
    <row r="208" spans="12:12" s="1" customFormat="1">
      <c r="L208" s="48"/>
    </row>
    <row r="209" spans="12:12" s="1" customFormat="1">
      <c r="L209" s="48"/>
    </row>
    <row r="210" spans="12:12" s="1" customFormat="1">
      <c r="L210" s="48"/>
    </row>
    <row r="211" spans="12:12" s="1" customFormat="1">
      <c r="L211" s="48"/>
    </row>
    <row r="212" spans="12:12" s="1" customFormat="1">
      <c r="L212" s="48"/>
    </row>
    <row r="213" spans="12:12" s="1" customFormat="1">
      <c r="L213" s="48"/>
    </row>
    <row r="214" spans="12:12" s="1" customFormat="1">
      <c r="L214" s="48"/>
    </row>
    <row r="215" spans="12:12" s="1" customFormat="1">
      <c r="L215" s="48"/>
    </row>
    <row r="216" spans="12:12" s="1" customFormat="1">
      <c r="L216" s="48"/>
    </row>
    <row r="217" spans="12:12" s="1" customFormat="1">
      <c r="L217" s="48"/>
    </row>
    <row r="218" spans="12:12" s="1" customFormat="1">
      <c r="L218" s="48"/>
    </row>
    <row r="219" spans="12:12" s="1" customFormat="1">
      <c r="L219" s="48"/>
    </row>
    <row r="220" spans="12:12" s="1" customFormat="1">
      <c r="L220" s="48"/>
    </row>
    <row r="221" spans="12:12" s="1" customFormat="1">
      <c r="L221" s="48"/>
    </row>
    <row r="222" spans="12:12" s="1" customFormat="1">
      <c r="L222" s="48"/>
    </row>
    <row r="223" spans="12:12" s="1" customFormat="1">
      <c r="L223" s="48"/>
    </row>
    <row r="224" spans="12:12" s="1" customFormat="1">
      <c r="L224" s="48"/>
    </row>
    <row r="225" spans="12:12" s="1" customFormat="1">
      <c r="L225" s="48"/>
    </row>
    <row r="226" spans="12:12" s="1" customFormat="1">
      <c r="L226" s="48"/>
    </row>
    <row r="227" spans="12:12" s="1" customFormat="1">
      <c r="L227" s="48"/>
    </row>
    <row r="228" spans="12:12" s="1" customFormat="1">
      <c r="L228" s="48"/>
    </row>
    <row r="229" spans="12:12" s="1" customFormat="1">
      <c r="L229" s="48"/>
    </row>
    <row r="230" spans="12:12" s="1" customFormat="1">
      <c r="L230" s="48"/>
    </row>
    <row r="231" spans="12:12" s="1" customFormat="1">
      <c r="L231" s="48"/>
    </row>
    <row r="232" spans="12:12" s="1" customFormat="1">
      <c r="L232" s="48"/>
    </row>
    <row r="233" spans="12:12" s="1" customFormat="1">
      <c r="L233" s="48"/>
    </row>
    <row r="234" spans="12:12" s="1" customFormat="1">
      <c r="L234" s="48"/>
    </row>
    <row r="235" spans="12:12" s="1" customFormat="1">
      <c r="L235" s="48"/>
    </row>
    <row r="236" spans="12:12" s="1" customFormat="1">
      <c r="L236" s="48"/>
    </row>
    <row r="237" spans="12:12" s="1" customFormat="1">
      <c r="L237" s="48"/>
    </row>
    <row r="238" spans="12:12" s="1" customFormat="1">
      <c r="L238" s="48"/>
    </row>
    <row r="239" spans="12:12" s="1" customFormat="1">
      <c r="L239" s="48"/>
    </row>
    <row r="240" spans="12:12" s="1" customFormat="1">
      <c r="L240" s="48"/>
    </row>
    <row r="241" spans="12:12" s="1" customFormat="1">
      <c r="L241" s="48"/>
    </row>
    <row r="242" spans="12:12" s="1" customFormat="1">
      <c r="L242" s="48"/>
    </row>
    <row r="243" spans="12:12" s="1" customFormat="1">
      <c r="L243" s="48"/>
    </row>
    <row r="244" spans="12:12" s="1" customFormat="1">
      <c r="L244" s="48"/>
    </row>
    <row r="245" spans="12:12" s="1" customFormat="1">
      <c r="L245" s="48"/>
    </row>
    <row r="246" spans="12:12" s="1" customFormat="1">
      <c r="L246" s="48"/>
    </row>
    <row r="247" spans="12:12" s="1" customFormat="1">
      <c r="L247" s="48"/>
    </row>
    <row r="248" spans="12:12" s="1" customFormat="1">
      <c r="L248" s="48"/>
    </row>
    <row r="249" spans="12:12" s="1" customFormat="1">
      <c r="L249" s="48"/>
    </row>
    <row r="250" spans="12:12" s="1" customFormat="1">
      <c r="L250" s="48"/>
    </row>
    <row r="251" spans="12:12" s="1" customFormat="1">
      <c r="L251" s="48"/>
    </row>
    <row r="252" spans="12:12" s="1" customFormat="1">
      <c r="L252" s="48"/>
    </row>
    <row r="253" spans="12:12" s="1" customFormat="1">
      <c r="L253" s="48"/>
    </row>
    <row r="254" spans="12:12" s="1" customFormat="1">
      <c r="L254" s="48"/>
    </row>
    <row r="255" spans="12:12" s="1" customFormat="1">
      <c r="L255" s="48"/>
    </row>
    <row r="256" spans="12:12" s="1" customFormat="1">
      <c r="L256" s="48"/>
    </row>
    <row r="257" spans="12:12" s="1" customFormat="1">
      <c r="L257" s="48"/>
    </row>
    <row r="258" spans="12:12" s="1" customFormat="1">
      <c r="L258" s="48"/>
    </row>
    <row r="259" spans="12:12" s="1" customFormat="1">
      <c r="L259" s="48"/>
    </row>
    <row r="260" spans="12:12" s="1" customFormat="1">
      <c r="L260" s="48"/>
    </row>
    <row r="261" spans="12:12" s="1" customFormat="1">
      <c r="L261" s="48"/>
    </row>
    <row r="262" spans="12:12" s="1" customFormat="1">
      <c r="L262" s="48"/>
    </row>
    <row r="263" spans="12:12" s="1" customFormat="1">
      <c r="L263" s="48"/>
    </row>
    <row r="264" spans="12:12" s="1" customFormat="1">
      <c r="L264" s="48"/>
    </row>
    <row r="265" spans="12:12" s="1" customFormat="1">
      <c r="L265" s="48"/>
    </row>
    <row r="266" spans="12:12" s="1" customFormat="1">
      <c r="L266" s="48"/>
    </row>
    <row r="267" spans="12:12" s="1" customFormat="1">
      <c r="L267" s="48"/>
    </row>
    <row r="268" spans="12:12" s="1" customFormat="1">
      <c r="L268" s="48"/>
    </row>
    <row r="269" spans="12:12" s="1" customFormat="1">
      <c r="L269" s="48"/>
    </row>
    <row r="270" spans="12:12" s="1" customFormat="1">
      <c r="L270" s="48"/>
    </row>
    <row r="271" spans="12:12" s="1" customFormat="1">
      <c r="L271" s="48"/>
    </row>
    <row r="272" spans="12:12" s="1" customFormat="1">
      <c r="L272" s="48"/>
    </row>
    <row r="273" spans="12:12" s="1" customFormat="1">
      <c r="L273" s="48"/>
    </row>
    <row r="274" spans="12:12" s="1" customFormat="1">
      <c r="L274" s="48"/>
    </row>
    <row r="275" spans="12:12" s="1" customFormat="1">
      <c r="L275" s="48"/>
    </row>
    <row r="276" spans="12:12" s="1" customFormat="1">
      <c r="L276" s="48"/>
    </row>
    <row r="277" spans="12:12" s="1" customFormat="1">
      <c r="L277" s="48"/>
    </row>
    <row r="278" spans="12:12" s="1" customFormat="1">
      <c r="L278" s="48"/>
    </row>
    <row r="279" spans="12:12" s="1" customFormat="1">
      <c r="L279" s="48"/>
    </row>
    <row r="280" spans="12:12" s="1" customFormat="1">
      <c r="L280" s="48"/>
    </row>
    <row r="281" spans="12:12" s="1" customFormat="1">
      <c r="L281" s="48"/>
    </row>
    <row r="282" spans="12:12" s="1" customFormat="1">
      <c r="L282" s="48"/>
    </row>
    <row r="283" spans="12:12" s="1" customFormat="1">
      <c r="L283" s="48"/>
    </row>
    <row r="284" spans="12:12" s="1" customFormat="1">
      <c r="L284" s="48"/>
    </row>
    <row r="285" spans="12:12" s="1" customFormat="1">
      <c r="L285" s="48"/>
    </row>
    <row r="286" spans="12:12" s="1" customFormat="1">
      <c r="L286" s="48"/>
    </row>
    <row r="287" spans="12:12" s="1" customFormat="1">
      <c r="L287" s="48"/>
    </row>
    <row r="288" spans="12:12" s="1" customFormat="1">
      <c r="L288" s="48"/>
    </row>
    <row r="289" spans="12:12" s="1" customFormat="1">
      <c r="L289" s="48"/>
    </row>
    <row r="290" spans="12:12" s="1" customFormat="1">
      <c r="L290" s="48"/>
    </row>
    <row r="291" spans="12:12" s="1" customFormat="1">
      <c r="L291" s="48"/>
    </row>
    <row r="292" spans="12:12" s="1" customFormat="1">
      <c r="L292" s="48"/>
    </row>
    <row r="293" spans="12:12" s="1" customFormat="1">
      <c r="L293" s="48"/>
    </row>
    <row r="294" spans="12:12" s="1" customFormat="1">
      <c r="L294" s="48"/>
    </row>
    <row r="295" spans="12:12" s="1" customFormat="1">
      <c r="L295" s="48"/>
    </row>
    <row r="296" spans="12:12" s="1" customFormat="1">
      <c r="L296" s="48"/>
    </row>
    <row r="297" spans="12:12" s="1" customFormat="1">
      <c r="L297" s="48"/>
    </row>
    <row r="298" spans="12:12" s="1" customFormat="1">
      <c r="L298" s="48"/>
    </row>
    <row r="299" spans="12:12" s="1" customFormat="1">
      <c r="L299" s="48"/>
    </row>
    <row r="300" spans="12:12" s="1" customFormat="1">
      <c r="L300" s="48"/>
    </row>
    <row r="301" spans="12:12" s="1" customFormat="1">
      <c r="L301" s="48"/>
    </row>
    <row r="302" spans="12:12" s="1" customFormat="1">
      <c r="L302" s="48"/>
    </row>
    <row r="303" spans="12:12" s="1" customFormat="1">
      <c r="L303" s="48"/>
    </row>
    <row r="304" spans="12:12" s="1" customFormat="1">
      <c r="L304" s="48"/>
    </row>
    <row r="305" spans="12:12" s="1" customFormat="1">
      <c r="L305" s="48"/>
    </row>
    <row r="306" spans="12:12" s="1" customFormat="1">
      <c r="L306" s="48"/>
    </row>
    <row r="307" spans="12:12" s="1" customFormat="1">
      <c r="L307" s="48"/>
    </row>
    <row r="308" spans="12:12" s="1" customFormat="1">
      <c r="L308" s="48"/>
    </row>
    <row r="309" spans="12:12" s="1" customFormat="1">
      <c r="L309" s="48"/>
    </row>
    <row r="310" spans="12:12" s="1" customFormat="1">
      <c r="L310" s="48"/>
    </row>
    <row r="311" spans="12:12" s="1" customFormat="1">
      <c r="L311" s="48"/>
    </row>
    <row r="312" spans="12:12" s="1" customFormat="1">
      <c r="L312" s="48"/>
    </row>
    <row r="313" spans="12:12" s="1" customFormat="1">
      <c r="L313" s="48"/>
    </row>
    <row r="314" spans="12:12" s="1" customFormat="1">
      <c r="L314" s="48"/>
    </row>
    <row r="315" spans="12:12" s="1" customFormat="1">
      <c r="L315" s="48"/>
    </row>
    <row r="316" spans="12:12" s="1" customFormat="1">
      <c r="L316" s="48"/>
    </row>
    <row r="317" spans="12:12" s="1" customFormat="1">
      <c r="L317" s="48"/>
    </row>
    <row r="318" spans="12:12" s="1" customFormat="1">
      <c r="L318" s="48"/>
    </row>
    <row r="319" spans="12:12" s="1" customFormat="1">
      <c r="L319" s="48"/>
    </row>
    <row r="320" spans="12:12" s="1" customFormat="1">
      <c r="L320" s="48"/>
    </row>
    <row r="321" spans="12:12" s="1" customFormat="1">
      <c r="L321" s="48"/>
    </row>
    <row r="322" spans="12:12" s="1" customFormat="1">
      <c r="L322" s="48"/>
    </row>
    <row r="323" spans="12:12" s="1" customFormat="1">
      <c r="L323" s="48"/>
    </row>
    <row r="324" spans="12:12" s="1" customFormat="1">
      <c r="L324" s="48"/>
    </row>
    <row r="325" spans="12:12" s="1" customFormat="1">
      <c r="L325" s="48"/>
    </row>
    <row r="326" spans="12:12" s="1" customFormat="1">
      <c r="L326" s="48"/>
    </row>
    <row r="327" spans="12:12" s="1" customFormat="1">
      <c r="L327" s="48"/>
    </row>
    <row r="328" spans="12:12" s="1" customFormat="1">
      <c r="L328" s="48"/>
    </row>
    <row r="329" spans="12:12" s="1" customFormat="1">
      <c r="L329" s="48"/>
    </row>
    <row r="330" spans="12:12" s="1" customFormat="1">
      <c r="L330" s="48"/>
    </row>
    <row r="331" spans="12:12" s="1" customFormat="1">
      <c r="L331" s="48"/>
    </row>
    <row r="332" spans="12:12" s="1" customFormat="1">
      <c r="L332" s="48"/>
    </row>
    <row r="333" spans="12:12" s="1" customFormat="1">
      <c r="L333" s="48"/>
    </row>
    <row r="334" spans="12:12" s="1" customFormat="1">
      <c r="L334" s="48"/>
    </row>
    <row r="335" spans="12:12" s="1" customFormat="1">
      <c r="L335" s="48"/>
    </row>
    <row r="336" spans="12:12" s="1" customFormat="1">
      <c r="L336" s="48"/>
    </row>
    <row r="337" spans="12:12" s="1" customFormat="1">
      <c r="L337" s="48"/>
    </row>
    <row r="338" spans="12:12" s="1" customFormat="1">
      <c r="L338" s="48"/>
    </row>
    <row r="339" spans="12:12" s="1" customFormat="1">
      <c r="L339" s="48"/>
    </row>
    <row r="340" spans="12:12" s="1" customFormat="1">
      <c r="L340" s="48"/>
    </row>
    <row r="341" spans="12:12" s="1" customFormat="1">
      <c r="L341" s="48"/>
    </row>
    <row r="342" spans="12:12" s="1" customFormat="1">
      <c r="L342" s="48"/>
    </row>
    <row r="343" spans="12:12" s="1" customFormat="1">
      <c r="L343" s="48"/>
    </row>
    <row r="344" spans="12:12" s="1" customFormat="1">
      <c r="L344" s="48"/>
    </row>
    <row r="345" spans="12:12" s="1" customFormat="1">
      <c r="L345" s="48"/>
    </row>
    <row r="346" spans="12:12" s="1" customFormat="1">
      <c r="L346" s="48"/>
    </row>
    <row r="347" spans="12:12" s="1" customFormat="1">
      <c r="L347" s="48"/>
    </row>
    <row r="348" spans="12:12" s="1" customFormat="1">
      <c r="L348" s="48"/>
    </row>
    <row r="349" spans="12:12" s="1" customFormat="1">
      <c r="L349" s="48"/>
    </row>
    <row r="350" spans="12:12" s="1" customFormat="1">
      <c r="L350" s="48"/>
    </row>
    <row r="351" spans="12:12" s="1" customFormat="1">
      <c r="L351" s="48"/>
    </row>
    <row r="352" spans="12:12" s="1" customFormat="1">
      <c r="L352" s="48"/>
    </row>
    <row r="353" spans="12:12" s="1" customFormat="1">
      <c r="L353" s="48"/>
    </row>
    <row r="354" spans="12:12" s="1" customFormat="1">
      <c r="L354" s="48"/>
    </row>
    <row r="355" spans="12:12" s="1" customFormat="1">
      <c r="L355" s="48"/>
    </row>
    <row r="356" spans="12:12" s="1" customFormat="1">
      <c r="L356" s="48"/>
    </row>
    <row r="357" spans="12:12" s="1" customFormat="1">
      <c r="L357" s="48"/>
    </row>
    <row r="358" spans="12:12" s="1" customFormat="1">
      <c r="L358" s="48"/>
    </row>
    <row r="359" spans="12:12" s="1" customFormat="1">
      <c r="L359" s="48"/>
    </row>
    <row r="360" spans="12:12" s="1" customFormat="1">
      <c r="L360" s="48"/>
    </row>
    <row r="361" spans="12:12" s="1" customFormat="1">
      <c r="L361" s="48"/>
    </row>
    <row r="362" spans="12:12" s="1" customFormat="1">
      <c r="L362" s="48"/>
    </row>
    <row r="363" spans="12:12" s="1" customFormat="1">
      <c r="L363" s="48"/>
    </row>
    <row r="364" spans="12:12" s="1" customFormat="1">
      <c r="L364" s="48"/>
    </row>
    <row r="365" spans="12:12" s="1" customFormat="1">
      <c r="L365" s="48"/>
    </row>
    <row r="366" spans="12:12" s="1" customFormat="1">
      <c r="L366" s="48"/>
    </row>
    <row r="367" spans="12:12" s="1" customFormat="1">
      <c r="L367" s="48"/>
    </row>
    <row r="368" spans="12:12" s="1" customFormat="1">
      <c r="L368" s="48"/>
    </row>
    <row r="369" spans="12:12" s="1" customFormat="1">
      <c r="L369" s="48"/>
    </row>
    <row r="370" spans="12:12" s="1" customFormat="1">
      <c r="L370" s="48"/>
    </row>
    <row r="371" spans="12:12" s="1" customFormat="1">
      <c r="L371" s="48"/>
    </row>
    <row r="372" spans="12:12" s="1" customFormat="1">
      <c r="L372" s="48"/>
    </row>
    <row r="373" spans="12:12" s="1" customFormat="1">
      <c r="L373" s="48"/>
    </row>
    <row r="374" spans="12:12" s="1" customFormat="1">
      <c r="L374" s="48"/>
    </row>
    <row r="375" spans="12:12" s="1" customFormat="1">
      <c r="L375" s="48"/>
    </row>
    <row r="376" spans="12:12" s="1" customFormat="1">
      <c r="L376" s="48"/>
    </row>
    <row r="377" spans="12:12" s="1" customFormat="1">
      <c r="L377" s="48"/>
    </row>
    <row r="378" spans="12:12" s="1" customFormat="1">
      <c r="L378" s="48"/>
    </row>
    <row r="379" spans="12:12" s="1" customFormat="1">
      <c r="L379" s="48"/>
    </row>
    <row r="380" spans="12:12" s="1" customFormat="1">
      <c r="L380" s="48"/>
    </row>
    <row r="381" spans="12:12" s="1" customFormat="1">
      <c r="L381" s="48"/>
    </row>
    <row r="382" spans="12:12" s="1" customFormat="1">
      <c r="L382" s="48"/>
    </row>
    <row r="383" spans="12:12" s="1" customFormat="1">
      <c r="L383" s="48"/>
    </row>
    <row r="384" spans="12:12" s="1" customFormat="1">
      <c r="L384" s="48"/>
    </row>
    <row r="385" spans="12:12" s="1" customFormat="1">
      <c r="L385" s="48"/>
    </row>
    <row r="386" spans="12:12" s="1" customFormat="1">
      <c r="L386" s="48"/>
    </row>
    <row r="387" spans="12:12" s="1" customFormat="1">
      <c r="L387" s="48"/>
    </row>
    <row r="388" spans="12:12" s="1" customFormat="1">
      <c r="L388" s="48"/>
    </row>
    <row r="389" spans="12:12" s="1" customFormat="1">
      <c r="L389" s="48"/>
    </row>
    <row r="390" spans="12:12" s="1" customFormat="1">
      <c r="L390" s="48"/>
    </row>
    <row r="391" spans="12:12" s="1" customFormat="1">
      <c r="L391" s="48"/>
    </row>
    <row r="392" spans="12:12" s="1" customFormat="1">
      <c r="L392" s="48"/>
    </row>
    <row r="393" spans="12:12" s="1" customFormat="1">
      <c r="L393" s="48"/>
    </row>
    <row r="394" spans="12:12" s="1" customFormat="1">
      <c r="L394" s="48"/>
    </row>
    <row r="395" spans="12:12" s="1" customFormat="1">
      <c r="L395" s="48"/>
    </row>
    <row r="396" spans="12:12" s="1" customFormat="1">
      <c r="L396" s="48"/>
    </row>
    <row r="397" spans="12:12" s="1" customFormat="1">
      <c r="L397" s="48"/>
    </row>
    <row r="398" spans="12:12" s="1" customFormat="1">
      <c r="L398" s="48"/>
    </row>
    <row r="399" spans="12:12" s="1" customFormat="1">
      <c r="L399" s="48"/>
    </row>
    <row r="400" spans="12:12" s="1" customFormat="1">
      <c r="L400" s="48"/>
    </row>
    <row r="401" spans="12:12" s="1" customFormat="1">
      <c r="L401" s="48"/>
    </row>
    <row r="402" spans="12:12" s="1" customFormat="1">
      <c r="L402" s="48"/>
    </row>
    <row r="403" spans="12:12" s="1" customFormat="1">
      <c r="L403" s="48"/>
    </row>
    <row r="404" spans="12:12" s="1" customFormat="1">
      <c r="L404" s="48"/>
    </row>
    <row r="405" spans="12:12" s="1" customFormat="1">
      <c r="L405" s="48"/>
    </row>
    <row r="406" spans="12:12" s="1" customFormat="1">
      <c r="L406" s="48"/>
    </row>
    <row r="407" spans="12:12" s="1" customFormat="1">
      <c r="L407" s="48"/>
    </row>
    <row r="408" spans="12:12" s="1" customFormat="1">
      <c r="L408" s="48"/>
    </row>
    <row r="409" spans="12:12" s="1" customFormat="1">
      <c r="L409" s="48"/>
    </row>
    <row r="410" spans="12:12" s="1" customFormat="1">
      <c r="L410" s="48"/>
    </row>
    <row r="411" spans="12:12" s="1" customFormat="1">
      <c r="L411" s="48"/>
    </row>
    <row r="412" spans="12:12" s="1" customFormat="1">
      <c r="L412" s="48"/>
    </row>
    <row r="413" spans="12:12" s="1" customFormat="1">
      <c r="L413" s="48"/>
    </row>
    <row r="414" spans="12:12" s="1" customFormat="1">
      <c r="L414" s="48"/>
    </row>
    <row r="415" spans="12:12" s="1" customFormat="1">
      <c r="L415" s="48"/>
    </row>
    <row r="416" spans="12:12" s="1" customFormat="1">
      <c r="L416" s="48"/>
    </row>
    <row r="417" spans="12:12" s="1" customFormat="1">
      <c r="L417" s="48"/>
    </row>
    <row r="418" spans="12:12" s="1" customFormat="1">
      <c r="L418" s="48"/>
    </row>
    <row r="419" spans="12:12" s="1" customFormat="1">
      <c r="L419" s="48"/>
    </row>
    <row r="420" spans="12:12" s="1" customFormat="1">
      <c r="L420" s="48"/>
    </row>
    <row r="421" spans="12:12" s="1" customFormat="1">
      <c r="L421" s="48"/>
    </row>
    <row r="422" spans="12:12" s="1" customFormat="1">
      <c r="L422" s="48"/>
    </row>
    <row r="423" spans="12:12" s="1" customFormat="1">
      <c r="L423" s="48"/>
    </row>
    <row r="424" spans="12:12" s="1" customFormat="1">
      <c r="L424" s="48"/>
    </row>
    <row r="425" spans="12:12" s="1" customFormat="1">
      <c r="L425" s="48"/>
    </row>
    <row r="426" spans="12:12" s="1" customFormat="1">
      <c r="L426" s="48"/>
    </row>
    <row r="427" spans="12:12" s="1" customFormat="1">
      <c r="L427" s="48"/>
    </row>
    <row r="428" spans="12:12" s="1" customFormat="1">
      <c r="L428" s="48"/>
    </row>
    <row r="429" spans="12:12" s="1" customFormat="1">
      <c r="L429" s="48"/>
    </row>
    <row r="430" spans="12:12" s="1" customFormat="1">
      <c r="L430" s="48"/>
    </row>
    <row r="431" spans="12:12" s="1" customFormat="1">
      <c r="L431" s="48"/>
    </row>
    <row r="432" spans="12:12" s="1" customFormat="1">
      <c r="L432" s="48"/>
    </row>
    <row r="433" spans="12:12" s="1" customFormat="1">
      <c r="L433" s="48"/>
    </row>
    <row r="434" spans="12:12" s="1" customFormat="1">
      <c r="L434" s="48"/>
    </row>
    <row r="435" spans="12:12" s="1" customFormat="1">
      <c r="L435" s="48"/>
    </row>
    <row r="436" spans="12:12" s="1" customFormat="1">
      <c r="L436" s="48"/>
    </row>
    <row r="437" spans="12:12" s="1" customFormat="1">
      <c r="L437" s="48"/>
    </row>
    <row r="438" spans="12:12" s="1" customFormat="1">
      <c r="L438" s="48"/>
    </row>
    <row r="439" spans="12:12" s="1" customFormat="1">
      <c r="L439" s="48"/>
    </row>
    <row r="440" spans="12:12" s="1" customFormat="1">
      <c r="L440" s="48"/>
    </row>
    <row r="441" spans="12:12" s="1" customFormat="1">
      <c r="L441" s="48"/>
    </row>
    <row r="442" spans="12:12" s="1" customFormat="1">
      <c r="L442" s="48"/>
    </row>
    <row r="443" spans="12:12" s="1" customFormat="1">
      <c r="L443" s="48"/>
    </row>
    <row r="444" spans="12:12" s="1" customFormat="1">
      <c r="L444" s="48"/>
    </row>
    <row r="445" spans="12:12" s="1" customFormat="1">
      <c r="L445" s="48"/>
    </row>
    <row r="446" spans="12:12" s="1" customFormat="1">
      <c r="L446" s="48"/>
    </row>
    <row r="447" spans="12:12" s="1" customFormat="1">
      <c r="L447" s="48"/>
    </row>
    <row r="448" spans="12:12" s="1" customFormat="1">
      <c r="L448" s="48"/>
    </row>
    <row r="449" spans="12:12" s="1" customFormat="1">
      <c r="L449" s="48"/>
    </row>
    <row r="450" spans="12:12" s="1" customFormat="1">
      <c r="L450" s="48"/>
    </row>
    <row r="451" spans="12:12" s="1" customFormat="1">
      <c r="L451" s="48"/>
    </row>
    <row r="452" spans="12:12" s="1" customFormat="1">
      <c r="L452" s="48"/>
    </row>
    <row r="453" spans="12:12" s="1" customFormat="1">
      <c r="L453" s="48"/>
    </row>
    <row r="454" spans="12:12" s="1" customFormat="1">
      <c r="L454" s="48"/>
    </row>
    <row r="455" spans="12:12" s="1" customFormat="1">
      <c r="L455" s="48"/>
    </row>
    <row r="456" spans="12:12" s="1" customFormat="1">
      <c r="L456" s="48"/>
    </row>
    <row r="457" spans="12:12" s="1" customFormat="1">
      <c r="L457" s="48"/>
    </row>
    <row r="458" spans="12:12" s="1" customFormat="1">
      <c r="L458" s="48"/>
    </row>
    <row r="459" spans="12:12" s="1" customFormat="1">
      <c r="L459" s="48"/>
    </row>
    <row r="460" spans="12:12" s="1" customFormat="1">
      <c r="L460" s="48"/>
    </row>
    <row r="461" spans="12:12" s="1" customFormat="1">
      <c r="L461" s="48"/>
    </row>
    <row r="462" spans="12:12" s="1" customFormat="1">
      <c r="L462" s="48"/>
    </row>
    <row r="463" spans="12:12" s="1" customFormat="1">
      <c r="L463" s="48"/>
    </row>
    <row r="464" spans="12:12" s="1" customFormat="1">
      <c r="L464" s="48"/>
    </row>
    <row r="465" spans="12:12" s="1" customFormat="1">
      <c r="L465" s="48"/>
    </row>
    <row r="466" spans="12:12" s="1" customFormat="1">
      <c r="L466" s="48"/>
    </row>
    <row r="467" spans="12:12" s="1" customFormat="1">
      <c r="L467" s="48"/>
    </row>
    <row r="468" spans="12:12" s="1" customFormat="1">
      <c r="L468" s="48"/>
    </row>
    <row r="469" spans="12:12" s="1" customFormat="1">
      <c r="L469" s="48"/>
    </row>
    <row r="470" spans="12:12" s="1" customFormat="1">
      <c r="L470" s="48"/>
    </row>
    <row r="471" spans="12:12" s="1" customFormat="1">
      <c r="L471" s="48"/>
    </row>
    <row r="472" spans="12:12" s="1" customFormat="1">
      <c r="L472" s="48"/>
    </row>
    <row r="473" spans="12:12" s="1" customFormat="1">
      <c r="L473" s="48"/>
    </row>
    <row r="474" spans="12:12" s="1" customFormat="1">
      <c r="L474" s="48"/>
    </row>
    <row r="475" spans="12:12" s="1" customFormat="1">
      <c r="L475" s="48"/>
    </row>
    <row r="476" spans="12:12" s="1" customFormat="1">
      <c r="L476" s="48"/>
    </row>
    <row r="477" spans="12:12" s="1" customFormat="1">
      <c r="L477" s="48"/>
    </row>
    <row r="478" spans="12:12" s="1" customFormat="1">
      <c r="L478" s="48"/>
    </row>
    <row r="479" spans="12:12" s="1" customFormat="1">
      <c r="L479" s="48"/>
    </row>
    <row r="480" spans="12:12" s="1" customFormat="1">
      <c r="L480" s="48"/>
    </row>
    <row r="481" spans="12:12" s="1" customFormat="1">
      <c r="L481" s="48"/>
    </row>
    <row r="482" spans="12:12" s="1" customFormat="1">
      <c r="L482" s="48"/>
    </row>
    <row r="483" spans="12:12" s="1" customFormat="1">
      <c r="L483" s="48"/>
    </row>
    <row r="484" spans="12:12" s="1" customFormat="1">
      <c r="L484" s="48"/>
    </row>
    <row r="485" spans="12:12" s="1" customFormat="1">
      <c r="L485" s="48"/>
    </row>
    <row r="486" spans="12:12" s="1" customFormat="1">
      <c r="L486" s="48"/>
    </row>
    <row r="487" spans="12:12" s="1" customFormat="1">
      <c r="L487" s="48"/>
    </row>
    <row r="488" spans="12:12" s="1" customFormat="1">
      <c r="L488" s="48"/>
    </row>
    <row r="489" spans="12:12" s="1" customFormat="1">
      <c r="L489" s="48"/>
    </row>
    <row r="490" spans="12:12" s="1" customFormat="1">
      <c r="L490" s="48"/>
    </row>
    <row r="491" spans="12:12" s="1" customFormat="1">
      <c r="L491" s="48"/>
    </row>
    <row r="492" spans="12:12" s="1" customFormat="1">
      <c r="L492" s="48"/>
    </row>
    <row r="493" spans="12:12" s="1" customFormat="1">
      <c r="L493" s="48"/>
    </row>
    <row r="494" spans="12:12" s="1" customFormat="1">
      <c r="L494" s="48"/>
    </row>
    <row r="495" spans="12:12" s="1" customFormat="1">
      <c r="L495" s="48"/>
    </row>
    <row r="496" spans="12:12" s="1" customFormat="1">
      <c r="L496" s="48"/>
    </row>
    <row r="497" spans="12:12" s="1" customFormat="1">
      <c r="L497" s="48"/>
    </row>
    <row r="498" spans="12:12" s="1" customFormat="1">
      <c r="L498" s="48"/>
    </row>
    <row r="499" spans="12:12" s="1" customFormat="1">
      <c r="L499" s="48"/>
    </row>
    <row r="500" spans="12:12" s="1" customFormat="1">
      <c r="L500" s="48"/>
    </row>
    <row r="501" spans="12:12" s="1" customFormat="1">
      <c r="L501" s="48"/>
    </row>
    <row r="502" spans="12:12" s="1" customFormat="1">
      <c r="L502" s="48"/>
    </row>
    <row r="503" spans="12:12" s="1" customFormat="1">
      <c r="L503" s="48"/>
    </row>
    <row r="504" spans="12:12" s="1" customFormat="1">
      <c r="L504" s="48"/>
    </row>
    <row r="505" spans="12:12" s="1" customFormat="1">
      <c r="L505" s="48"/>
    </row>
    <row r="506" spans="12:12" s="1" customFormat="1">
      <c r="L506" s="48"/>
    </row>
    <row r="507" spans="12:12" s="1" customFormat="1">
      <c r="L507" s="48"/>
    </row>
    <row r="508" spans="12:12" s="1" customFormat="1">
      <c r="L508" s="48"/>
    </row>
    <row r="509" spans="12:12" s="1" customFormat="1">
      <c r="L509" s="48"/>
    </row>
    <row r="510" spans="12:12" s="1" customFormat="1">
      <c r="L510" s="48"/>
    </row>
    <row r="511" spans="12:12" s="1" customFormat="1">
      <c r="L511" s="48"/>
    </row>
    <row r="512" spans="12:12" s="1" customFormat="1">
      <c r="L512" s="48"/>
    </row>
    <row r="513" spans="12:12" s="1" customFormat="1">
      <c r="L513" s="48"/>
    </row>
    <row r="514" spans="12:12" s="1" customFormat="1">
      <c r="L514" s="48"/>
    </row>
    <row r="515" spans="12:12" s="1" customFormat="1">
      <c r="L515" s="48"/>
    </row>
    <row r="516" spans="12:12" s="1" customFormat="1">
      <c r="L516" s="48"/>
    </row>
    <row r="517" spans="12:12" s="1" customFormat="1">
      <c r="L517" s="48"/>
    </row>
    <row r="518" spans="12:12" s="1" customFormat="1">
      <c r="L518" s="48"/>
    </row>
    <row r="519" spans="12:12" s="1" customFormat="1">
      <c r="L519" s="48"/>
    </row>
    <row r="520" spans="12:12" s="1" customFormat="1">
      <c r="L520" s="48"/>
    </row>
    <row r="521" spans="12:12" s="1" customFormat="1">
      <c r="L521" s="48"/>
    </row>
    <row r="522" spans="12:12" s="1" customFormat="1">
      <c r="L522" s="48"/>
    </row>
    <row r="523" spans="12:12" s="1" customFormat="1">
      <c r="L523" s="48"/>
    </row>
    <row r="524" spans="12:12" s="1" customFormat="1">
      <c r="L524" s="48"/>
    </row>
    <row r="525" spans="12:12" s="1" customFormat="1">
      <c r="L525" s="48"/>
    </row>
    <row r="526" spans="12:12" s="1" customFormat="1">
      <c r="L526" s="48"/>
    </row>
    <row r="527" spans="12:12" s="1" customFormat="1">
      <c r="L527" s="48"/>
    </row>
    <row r="528" spans="12:12" s="1" customFormat="1">
      <c r="L528" s="48"/>
    </row>
    <row r="529" spans="12:12" s="1" customFormat="1">
      <c r="L529" s="48"/>
    </row>
    <row r="530" spans="12:12" s="1" customFormat="1">
      <c r="L530" s="48"/>
    </row>
    <row r="531" spans="12:12" s="1" customFormat="1">
      <c r="L531" s="48"/>
    </row>
    <row r="532" spans="12:12" s="1" customFormat="1">
      <c r="L532" s="48"/>
    </row>
    <row r="533" spans="12:12" s="1" customFormat="1">
      <c r="L533" s="48"/>
    </row>
    <row r="534" spans="12:12" s="1" customFormat="1">
      <c r="L534" s="48"/>
    </row>
    <row r="535" spans="12:12" s="1" customFormat="1">
      <c r="L535" s="48"/>
    </row>
    <row r="536" spans="12:12" s="1" customFormat="1">
      <c r="L536" s="48"/>
    </row>
    <row r="537" spans="12:12" s="1" customFormat="1">
      <c r="L537" s="48"/>
    </row>
    <row r="538" spans="12:12" s="1" customFormat="1">
      <c r="L538" s="48"/>
    </row>
    <row r="539" spans="12:12" s="1" customFormat="1">
      <c r="L539" s="48"/>
    </row>
    <row r="540" spans="12:12" s="1" customFormat="1">
      <c r="L540" s="48"/>
    </row>
    <row r="541" spans="12:12" s="1" customFormat="1">
      <c r="L541" s="48"/>
    </row>
    <row r="542" spans="12:12" s="1" customFormat="1">
      <c r="L542" s="48"/>
    </row>
    <row r="543" spans="12:12" s="1" customFormat="1">
      <c r="L543" s="48"/>
    </row>
    <row r="544" spans="12:12" s="1" customFormat="1">
      <c r="L544" s="48"/>
    </row>
    <row r="545" spans="12:12" s="1" customFormat="1">
      <c r="L545" s="48"/>
    </row>
    <row r="546" spans="12:12" s="1" customFormat="1">
      <c r="L546" s="48"/>
    </row>
    <row r="547" spans="12:12" s="1" customFormat="1">
      <c r="L547" s="48"/>
    </row>
    <row r="548" spans="12:12" s="1" customFormat="1">
      <c r="L548" s="48"/>
    </row>
    <row r="549" spans="12:12" s="1" customFormat="1">
      <c r="L549" s="48"/>
    </row>
    <row r="550" spans="12:12" s="1" customFormat="1">
      <c r="L550" s="48"/>
    </row>
    <row r="551" spans="12:12" s="1" customFormat="1">
      <c r="L551" s="48"/>
    </row>
    <row r="552" spans="12:12" s="1" customFormat="1">
      <c r="L552" s="48"/>
    </row>
    <row r="553" spans="12:12" s="1" customFormat="1">
      <c r="L553" s="48"/>
    </row>
    <row r="554" spans="12:12" s="1" customFormat="1">
      <c r="L554" s="48"/>
    </row>
    <row r="555" spans="12:12" s="1" customFormat="1">
      <c r="L555" s="48"/>
    </row>
    <row r="556" spans="12:12" s="1" customFormat="1">
      <c r="L556" s="48"/>
    </row>
    <row r="557" spans="12:12" s="1" customFormat="1">
      <c r="L557" s="48"/>
    </row>
    <row r="558" spans="12:12" s="1" customFormat="1">
      <c r="L558" s="48"/>
    </row>
    <row r="559" spans="12:12" s="1" customFormat="1">
      <c r="L559" s="48"/>
    </row>
    <row r="560" spans="12:12" s="1" customFormat="1">
      <c r="L560" s="48"/>
    </row>
    <row r="561" spans="12:12" s="1" customFormat="1">
      <c r="L561" s="48"/>
    </row>
    <row r="562" spans="12:12" s="1" customFormat="1">
      <c r="L562" s="48"/>
    </row>
    <row r="563" spans="12:12" s="1" customFormat="1">
      <c r="L563" s="48"/>
    </row>
    <row r="564" spans="12:12" s="1" customFormat="1">
      <c r="L564" s="48"/>
    </row>
    <row r="565" spans="12:12" s="1" customFormat="1">
      <c r="L565" s="48"/>
    </row>
    <row r="566" spans="12:12" s="1" customFormat="1">
      <c r="L566" s="48"/>
    </row>
    <row r="567" spans="12:12" s="1" customFormat="1">
      <c r="L567" s="48"/>
    </row>
    <row r="568" spans="12:12" s="1" customFormat="1">
      <c r="L568" s="48"/>
    </row>
    <row r="569" spans="12:12" s="1" customFormat="1">
      <c r="L569" s="48"/>
    </row>
    <row r="570" spans="12:12" s="1" customFormat="1">
      <c r="L570" s="48"/>
    </row>
    <row r="571" spans="12:12" s="1" customFormat="1">
      <c r="L571" s="48"/>
    </row>
    <row r="572" spans="12:12" s="1" customFormat="1">
      <c r="L572" s="48"/>
    </row>
    <row r="573" spans="12:12" s="1" customFormat="1">
      <c r="L573" s="48"/>
    </row>
    <row r="574" spans="12:12" s="1" customFormat="1">
      <c r="L574" s="48"/>
    </row>
    <row r="575" spans="12:12" s="1" customFormat="1">
      <c r="L575" s="48"/>
    </row>
    <row r="576" spans="12:12" s="1" customFormat="1">
      <c r="L576" s="48"/>
    </row>
    <row r="577" spans="12:12" s="1" customFormat="1">
      <c r="L577" s="48"/>
    </row>
    <row r="578" spans="12:12" s="1" customFormat="1">
      <c r="L578" s="48"/>
    </row>
    <row r="579" spans="12:12" s="1" customFormat="1">
      <c r="L579" s="48"/>
    </row>
    <row r="580" spans="12:12" s="1" customFormat="1">
      <c r="L580" s="48"/>
    </row>
    <row r="581" spans="12:12" s="1" customFormat="1">
      <c r="L581" s="48"/>
    </row>
    <row r="582" spans="12:12" s="1" customFormat="1">
      <c r="L582" s="48"/>
    </row>
    <row r="583" spans="12:12" s="1" customFormat="1">
      <c r="L583" s="48"/>
    </row>
    <row r="584" spans="12:12" s="1" customFormat="1">
      <c r="L584" s="48"/>
    </row>
    <row r="585" spans="12:12" s="1" customFormat="1">
      <c r="L585" s="48"/>
    </row>
    <row r="586" spans="12:12" s="1" customFormat="1">
      <c r="L586" s="48"/>
    </row>
    <row r="587" spans="12:12" s="1" customFormat="1">
      <c r="L587" s="48"/>
    </row>
    <row r="588" spans="12:12" s="1" customFormat="1">
      <c r="L588" s="48"/>
    </row>
    <row r="589" spans="12:12" s="1" customFormat="1">
      <c r="L589" s="48"/>
    </row>
    <row r="590" spans="12:12" s="1" customFormat="1">
      <c r="L590" s="48"/>
    </row>
    <row r="591" spans="12:12" s="1" customFormat="1">
      <c r="L591" s="48"/>
    </row>
    <row r="592" spans="12:12" s="1" customFormat="1">
      <c r="L592" s="48"/>
    </row>
    <row r="593" spans="12:12" s="1" customFormat="1">
      <c r="L593" s="48"/>
    </row>
    <row r="594" spans="12:12" s="1" customFormat="1">
      <c r="L594" s="48"/>
    </row>
    <row r="595" spans="12:12" s="1" customFormat="1">
      <c r="L595" s="48"/>
    </row>
    <row r="596" spans="12:12" s="1" customFormat="1">
      <c r="L596" s="48"/>
    </row>
    <row r="597" spans="12:12" s="1" customFormat="1">
      <c r="L597" s="48"/>
    </row>
    <row r="598" spans="12:12" s="1" customFormat="1">
      <c r="L598" s="48"/>
    </row>
    <row r="599" spans="12:12" s="1" customFormat="1">
      <c r="L599" s="48"/>
    </row>
    <row r="600" spans="12:12" s="1" customFormat="1">
      <c r="L600" s="48"/>
    </row>
    <row r="601" spans="12:12" s="1" customFormat="1">
      <c r="L601" s="48"/>
    </row>
    <row r="602" spans="12:12" s="1" customFormat="1">
      <c r="L602" s="48"/>
    </row>
    <row r="603" spans="12:12" s="1" customFormat="1">
      <c r="L603" s="48"/>
    </row>
    <row r="604" spans="12:12" s="1" customFormat="1">
      <c r="L604" s="48"/>
    </row>
    <row r="605" spans="12:12" s="1" customFormat="1">
      <c r="L605" s="48"/>
    </row>
    <row r="606" spans="12:12" s="1" customFormat="1">
      <c r="L606" s="48"/>
    </row>
    <row r="607" spans="12:12" s="1" customFormat="1">
      <c r="L607" s="48"/>
    </row>
    <row r="608" spans="12:12" s="1" customFormat="1">
      <c r="L608" s="48"/>
    </row>
    <row r="609" spans="12:12" s="1" customFormat="1">
      <c r="L609" s="48"/>
    </row>
    <row r="610" spans="12:12" s="1" customFormat="1">
      <c r="L610" s="48"/>
    </row>
    <row r="611" spans="12:12" s="1" customFormat="1">
      <c r="L611" s="48"/>
    </row>
    <row r="612" spans="12:12" s="1" customFormat="1">
      <c r="L612" s="48"/>
    </row>
    <row r="613" spans="12:12" s="1" customFormat="1">
      <c r="L613" s="48"/>
    </row>
    <row r="614" spans="12:12" s="1" customFormat="1">
      <c r="L614" s="48"/>
    </row>
    <row r="615" spans="12:12" s="1" customFormat="1">
      <c r="L615" s="48"/>
    </row>
    <row r="616" spans="12:12" s="1" customFormat="1">
      <c r="L616" s="48"/>
    </row>
    <row r="617" spans="12:12" s="1" customFormat="1">
      <c r="L617" s="48"/>
    </row>
    <row r="618" spans="12:12" s="1" customFormat="1">
      <c r="L618" s="48"/>
    </row>
    <row r="619" spans="12:12" s="1" customFormat="1">
      <c r="L619" s="48"/>
    </row>
    <row r="620" spans="12:12" s="1" customFormat="1">
      <c r="L620" s="48"/>
    </row>
    <row r="621" spans="12:12" s="1" customFormat="1">
      <c r="L621" s="48"/>
    </row>
    <row r="622" spans="12:12" s="1" customFormat="1">
      <c r="L622" s="48"/>
    </row>
    <row r="623" spans="12:12" s="1" customFormat="1">
      <c r="L623" s="48"/>
    </row>
    <row r="624" spans="12:12" s="1" customFormat="1">
      <c r="L624" s="48"/>
    </row>
    <row r="625" spans="12:12" s="1" customFormat="1">
      <c r="L625" s="48"/>
    </row>
    <row r="626" spans="12:12" s="1" customFormat="1">
      <c r="L626" s="48"/>
    </row>
    <row r="627" spans="12:12" s="1" customFormat="1">
      <c r="L627" s="48"/>
    </row>
    <row r="628" spans="12:12" s="1" customFormat="1">
      <c r="L628" s="48"/>
    </row>
    <row r="629" spans="12:12" s="1" customFormat="1">
      <c r="L629" s="48"/>
    </row>
    <row r="630" spans="12:12" s="1" customFormat="1">
      <c r="L630" s="48"/>
    </row>
    <row r="631" spans="12:12" s="1" customFormat="1">
      <c r="L631" s="48"/>
    </row>
    <row r="632" spans="12:12" s="1" customFormat="1">
      <c r="L632" s="48"/>
    </row>
    <row r="633" spans="12:12" s="1" customFormat="1">
      <c r="L633" s="48"/>
    </row>
    <row r="634" spans="12:12" s="1" customFormat="1">
      <c r="L634" s="48"/>
    </row>
    <row r="635" spans="12:12" s="1" customFormat="1">
      <c r="L635" s="48"/>
    </row>
    <row r="636" spans="12:12" s="1" customFormat="1">
      <c r="L636" s="48"/>
    </row>
    <row r="637" spans="12:12" s="1" customFormat="1">
      <c r="L637" s="48"/>
    </row>
    <row r="638" spans="12:12" s="1" customFormat="1">
      <c r="L638" s="48"/>
    </row>
    <row r="639" spans="12:12" s="1" customFormat="1">
      <c r="L639" s="48"/>
    </row>
    <row r="640" spans="12:12" s="1" customFormat="1">
      <c r="L640" s="48"/>
    </row>
    <row r="641" spans="12:12" s="1" customFormat="1">
      <c r="L641" s="48"/>
    </row>
    <row r="642" spans="12:12" s="1" customFormat="1">
      <c r="L642" s="48"/>
    </row>
    <row r="643" spans="12:12" s="1" customFormat="1">
      <c r="L643" s="48"/>
    </row>
    <row r="644" spans="12:12" s="1" customFormat="1">
      <c r="L644" s="48"/>
    </row>
    <row r="645" spans="12:12" s="1" customFormat="1">
      <c r="L645" s="48"/>
    </row>
    <row r="646" spans="12:12" s="1" customFormat="1">
      <c r="L646" s="48"/>
    </row>
    <row r="647" spans="12:12" s="1" customFormat="1">
      <c r="L647" s="48"/>
    </row>
    <row r="648" spans="12:12" s="1" customFormat="1">
      <c r="L648" s="48"/>
    </row>
    <row r="649" spans="12:12" s="1" customFormat="1">
      <c r="L649" s="48"/>
    </row>
    <row r="650" spans="12:12" s="1" customFormat="1">
      <c r="L650" s="48"/>
    </row>
    <row r="651" spans="12:12" s="1" customFormat="1">
      <c r="L651" s="48"/>
    </row>
    <row r="652" spans="12:12" s="1" customFormat="1">
      <c r="L652" s="48"/>
    </row>
    <row r="653" spans="12:12" s="1" customFormat="1">
      <c r="L653" s="48"/>
    </row>
    <row r="654" spans="12:12" s="1" customFormat="1">
      <c r="L654" s="48"/>
    </row>
    <row r="655" spans="12:12" s="1" customFormat="1">
      <c r="L655" s="48"/>
    </row>
    <row r="656" spans="12:12" s="1" customFormat="1">
      <c r="L656" s="48"/>
    </row>
    <row r="657" spans="12:12" s="1" customFormat="1">
      <c r="L657" s="48"/>
    </row>
    <row r="658" spans="12:12" s="1" customFormat="1">
      <c r="L658" s="48"/>
    </row>
    <row r="659" spans="12:12" s="1" customFormat="1">
      <c r="L659" s="48"/>
    </row>
    <row r="660" spans="12:12" s="1" customFormat="1">
      <c r="L660" s="48"/>
    </row>
    <row r="661" spans="12:12" s="1" customFormat="1">
      <c r="L661" s="48"/>
    </row>
    <row r="662" spans="12:12" s="1" customFormat="1">
      <c r="L662" s="48"/>
    </row>
    <row r="663" spans="12:12" s="1" customFormat="1">
      <c r="L663" s="48"/>
    </row>
    <row r="664" spans="12:12" s="1" customFormat="1">
      <c r="L664" s="48"/>
    </row>
    <row r="665" spans="12:12" s="1" customFormat="1">
      <c r="L665" s="48"/>
    </row>
    <row r="666" spans="12:12" s="1" customFormat="1">
      <c r="L666" s="48"/>
    </row>
    <row r="667" spans="12:12" s="1" customFormat="1">
      <c r="L667" s="48"/>
    </row>
    <row r="668" spans="12:12" s="1" customFormat="1">
      <c r="L668" s="48"/>
    </row>
    <row r="669" spans="12:12" s="1" customFormat="1">
      <c r="L669" s="48"/>
    </row>
    <row r="670" spans="12:12" s="1" customFormat="1">
      <c r="L670" s="48"/>
    </row>
    <row r="671" spans="12:12" s="1" customFormat="1">
      <c r="L671" s="48"/>
    </row>
    <row r="672" spans="12:12" s="1" customFormat="1">
      <c r="L672" s="48"/>
    </row>
    <row r="673" spans="12:12" s="1" customFormat="1">
      <c r="L673" s="48"/>
    </row>
    <row r="674" spans="12:12" s="1" customFormat="1">
      <c r="L674" s="48"/>
    </row>
    <row r="675" spans="12:12" s="1" customFormat="1">
      <c r="L675" s="48"/>
    </row>
    <row r="676" spans="12:12" s="1" customFormat="1">
      <c r="L676" s="48"/>
    </row>
    <row r="677" spans="12:12" s="1" customFormat="1">
      <c r="L677" s="48"/>
    </row>
    <row r="678" spans="12:12" s="1" customFormat="1">
      <c r="L678" s="48"/>
    </row>
    <row r="679" spans="12:12" s="1" customFormat="1">
      <c r="L679" s="48"/>
    </row>
    <row r="680" spans="12:12" s="1" customFormat="1">
      <c r="L680" s="48"/>
    </row>
    <row r="681" spans="12:12" s="1" customFormat="1">
      <c r="L681" s="48"/>
    </row>
    <row r="682" spans="12:12" s="1" customFormat="1">
      <c r="L682" s="48"/>
    </row>
    <row r="683" spans="12:12" s="1" customFormat="1">
      <c r="L683" s="48"/>
    </row>
    <row r="684" spans="12:12" s="1" customFormat="1">
      <c r="L684" s="48"/>
    </row>
    <row r="685" spans="12:12" s="1" customFormat="1">
      <c r="L685" s="48"/>
    </row>
    <row r="686" spans="12:12" s="1" customFormat="1">
      <c r="L686" s="48"/>
    </row>
    <row r="687" spans="12:12" s="1" customFormat="1">
      <c r="L687" s="48"/>
    </row>
    <row r="688" spans="12:12" s="1" customFormat="1">
      <c r="L688" s="48"/>
    </row>
    <row r="689" spans="12:12" s="1" customFormat="1">
      <c r="L689" s="48"/>
    </row>
    <row r="690" spans="12:12" s="1" customFormat="1">
      <c r="L690" s="48"/>
    </row>
    <row r="691" spans="12:12" s="1" customFormat="1">
      <c r="L691" s="48"/>
    </row>
    <row r="692" spans="12:12" s="1" customFormat="1">
      <c r="L692" s="48"/>
    </row>
    <row r="693" spans="12:12" s="1" customFormat="1">
      <c r="L693" s="48"/>
    </row>
    <row r="694" spans="12:12" s="1" customFormat="1">
      <c r="L694" s="48"/>
    </row>
    <row r="695" spans="12:12" s="1" customFormat="1">
      <c r="L695" s="48"/>
    </row>
    <row r="696" spans="12:12" s="1" customFormat="1">
      <c r="L696" s="48"/>
    </row>
    <row r="697" spans="12:12" s="1" customFormat="1">
      <c r="L697" s="48"/>
    </row>
    <row r="698" spans="12:12" s="1" customFormat="1">
      <c r="L698" s="48"/>
    </row>
    <row r="699" spans="12:12" s="1" customFormat="1">
      <c r="L699" s="48"/>
    </row>
    <row r="700" spans="12:12" s="1" customFormat="1">
      <c r="L700" s="48"/>
    </row>
    <row r="701" spans="12:12" s="1" customFormat="1">
      <c r="L701" s="48"/>
    </row>
    <row r="702" spans="12:12" s="1" customFormat="1">
      <c r="L702" s="48"/>
    </row>
    <row r="703" spans="12:12" s="1" customFormat="1">
      <c r="L703" s="48"/>
    </row>
    <row r="704" spans="12:12" s="1" customFormat="1">
      <c r="L704" s="48"/>
    </row>
    <row r="705" spans="12:12" s="1" customFormat="1">
      <c r="L705" s="48"/>
    </row>
    <row r="706" spans="12:12" s="1" customFormat="1">
      <c r="L706" s="48"/>
    </row>
    <row r="707" spans="12:12" s="1" customFormat="1">
      <c r="L707" s="48"/>
    </row>
    <row r="708" spans="12:12" s="1" customFormat="1">
      <c r="L708" s="48"/>
    </row>
    <row r="709" spans="12:12" s="1" customFormat="1">
      <c r="L709" s="48"/>
    </row>
    <row r="710" spans="12:12" s="1" customFormat="1">
      <c r="L710" s="48"/>
    </row>
    <row r="711" spans="12:12" s="1" customFormat="1">
      <c r="L711" s="48"/>
    </row>
    <row r="712" spans="12:12" s="1" customFormat="1">
      <c r="L712" s="48"/>
    </row>
    <row r="713" spans="12:12" s="1" customFormat="1">
      <c r="L713" s="48"/>
    </row>
    <row r="714" spans="12:12" s="1" customFormat="1">
      <c r="L714" s="48"/>
    </row>
    <row r="715" spans="12:12" s="1" customFormat="1">
      <c r="L715" s="48"/>
    </row>
    <row r="716" spans="12:12" s="1" customFormat="1">
      <c r="L716" s="48"/>
    </row>
    <row r="717" spans="12:12" s="1" customFormat="1">
      <c r="L717" s="48"/>
    </row>
    <row r="718" spans="12:12" s="1" customFormat="1">
      <c r="L718" s="48"/>
    </row>
    <row r="719" spans="12:12" s="1" customFormat="1">
      <c r="L719" s="48"/>
    </row>
    <row r="720" spans="12:12" s="1" customFormat="1">
      <c r="L720" s="48"/>
    </row>
    <row r="721" spans="12:12" s="1" customFormat="1">
      <c r="L721" s="48"/>
    </row>
    <row r="722" spans="12:12" s="1" customFormat="1">
      <c r="L722" s="48"/>
    </row>
    <row r="723" spans="12:12" s="1" customFormat="1">
      <c r="L723" s="48"/>
    </row>
    <row r="724" spans="12:12" s="1" customFormat="1">
      <c r="L724" s="48"/>
    </row>
    <row r="725" spans="12:12" s="1" customFormat="1">
      <c r="L725" s="48"/>
    </row>
    <row r="726" spans="12:12" s="1" customFormat="1">
      <c r="L726" s="48"/>
    </row>
    <row r="727" spans="12:12" s="1" customFormat="1">
      <c r="L727" s="48"/>
    </row>
    <row r="728" spans="12:12" s="1" customFormat="1">
      <c r="L728" s="48"/>
    </row>
    <row r="729" spans="12:12" s="1" customFormat="1">
      <c r="L729" s="48"/>
    </row>
    <row r="730" spans="12:12" s="1" customFormat="1">
      <c r="L730" s="48"/>
    </row>
    <row r="731" spans="12:12" s="1" customFormat="1">
      <c r="L731" s="48"/>
    </row>
    <row r="732" spans="12:12" s="1" customFormat="1">
      <c r="L732" s="48"/>
    </row>
    <row r="733" spans="12:12" s="1" customFormat="1">
      <c r="L733" s="48"/>
    </row>
    <row r="734" spans="12:12" s="1" customFormat="1">
      <c r="L734" s="48"/>
    </row>
    <row r="735" spans="12:12" s="1" customFormat="1">
      <c r="L735" s="48"/>
    </row>
    <row r="736" spans="12:12" s="1" customFormat="1">
      <c r="L736" s="48"/>
    </row>
    <row r="737" spans="12:12" s="1" customFormat="1">
      <c r="L737" s="48"/>
    </row>
    <row r="738" spans="12:12" s="1" customFormat="1">
      <c r="L738" s="48"/>
    </row>
    <row r="739" spans="12:12" s="1" customFormat="1">
      <c r="L739" s="48"/>
    </row>
    <row r="740" spans="12:12" s="1" customFormat="1">
      <c r="L740" s="48"/>
    </row>
    <row r="741" spans="12:12" s="1" customFormat="1">
      <c r="L741" s="48"/>
    </row>
    <row r="742" spans="12:12" s="1" customFormat="1">
      <c r="L742" s="48"/>
    </row>
    <row r="743" spans="12:12" s="1" customFormat="1">
      <c r="L743" s="48"/>
    </row>
    <row r="744" spans="12:12" s="1" customFormat="1">
      <c r="L744" s="48"/>
    </row>
    <row r="745" spans="12:12" s="1" customFormat="1">
      <c r="L745" s="48"/>
    </row>
    <row r="746" spans="12:12" s="1" customFormat="1">
      <c r="L746" s="48"/>
    </row>
    <row r="747" spans="12:12" s="1" customFormat="1">
      <c r="L747" s="48"/>
    </row>
    <row r="748" spans="12:12" s="1" customFormat="1">
      <c r="L748" s="48"/>
    </row>
    <row r="749" spans="12:12" s="1" customFormat="1">
      <c r="L749" s="48"/>
    </row>
    <row r="750" spans="12:12" s="1" customFormat="1">
      <c r="L750" s="48"/>
    </row>
    <row r="751" spans="12:12" s="1" customFormat="1">
      <c r="L751" s="48"/>
    </row>
    <row r="752" spans="12:12" s="1" customFormat="1">
      <c r="L752" s="48"/>
    </row>
    <row r="753" spans="12:12" s="1" customFormat="1">
      <c r="L753" s="48"/>
    </row>
    <row r="754" spans="12:12" s="1" customFormat="1">
      <c r="L754" s="48"/>
    </row>
    <row r="755" spans="12:12" s="1" customFormat="1">
      <c r="L755" s="48"/>
    </row>
    <row r="756" spans="12:12" s="1" customFormat="1">
      <c r="L756" s="48"/>
    </row>
    <row r="757" spans="12:12" s="1" customFormat="1">
      <c r="L757" s="48"/>
    </row>
    <row r="758" spans="12:12" s="1" customFormat="1">
      <c r="L758" s="48"/>
    </row>
    <row r="759" spans="12:12" s="1" customFormat="1">
      <c r="L759" s="48"/>
    </row>
    <row r="760" spans="12:12" s="1" customFormat="1">
      <c r="L760" s="48"/>
    </row>
    <row r="761" spans="12:12" s="1" customFormat="1">
      <c r="L761" s="48"/>
    </row>
    <row r="762" spans="12:12" s="1" customFormat="1">
      <c r="L762" s="48"/>
    </row>
    <row r="763" spans="12:12" s="1" customFormat="1">
      <c r="L763" s="48"/>
    </row>
    <row r="764" spans="12:12" s="1" customFormat="1">
      <c r="L764" s="48"/>
    </row>
    <row r="765" spans="12:12" s="1" customFormat="1">
      <c r="L765" s="48"/>
    </row>
    <row r="766" spans="12:12" s="1" customFormat="1">
      <c r="L766" s="48"/>
    </row>
    <row r="767" spans="12:12" s="1" customFormat="1">
      <c r="L767" s="48"/>
    </row>
    <row r="768" spans="12:12" s="1" customFormat="1">
      <c r="L768" s="48"/>
    </row>
    <row r="769" spans="12:12" s="1" customFormat="1">
      <c r="L769" s="48"/>
    </row>
    <row r="770" spans="12:12" s="1" customFormat="1">
      <c r="L770" s="48"/>
    </row>
    <row r="771" spans="12:12" s="1" customFormat="1">
      <c r="L771" s="48"/>
    </row>
    <row r="772" spans="12:12" s="1" customFormat="1">
      <c r="L772" s="48"/>
    </row>
    <row r="773" spans="12:12" s="1" customFormat="1">
      <c r="L773" s="48"/>
    </row>
    <row r="774" spans="12:12" s="1" customFormat="1">
      <c r="L774" s="48"/>
    </row>
    <row r="775" spans="12:12" s="1" customFormat="1">
      <c r="L775" s="48"/>
    </row>
    <row r="776" spans="12:12" s="1" customFormat="1">
      <c r="L776" s="48"/>
    </row>
    <row r="777" spans="12:12" s="1" customFormat="1">
      <c r="L777" s="48"/>
    </row>
    <row r="778" spans="12:12" s="1" customFormat="1">
      <c r="L778" s="48"/>
    </row>
    <row r="779" spans="12:12" s="1" customFormat="1">
      <c r="L779" s="48"/>
    </row>
    <row r="780" spans="12:12" s="1" customFormat="1">
      <c r="L780" s="48"/>
    </row>
    <row r="781" spans="12:12" s="1" customFormat="1">
      <c r="L781" s="48"/>
    </row>
    <row r="782" spans="12:12" s="1" customFormat="1">
      <c r="L782" s="48"/>
    </row>
    <row r="783" spans="12:12" s="1" customFormat="1">
      <c r="L783" s="48"/>
    </row>
    <row r="784" spans="12:12" s="1" customFormat="1">
      <c r="L784" s="48"/>
    </row>
    <row r="785" spans="12:12" s="1" customFormat="1">
      <c r="L785" s="48"/>
    </row>
    <row r="786" spans="12:12" s="1" customFormat="1">
      <c r="L786" s="48"/>
    </row>
    <row r="787" spans="12:12" s="1" customFormat="1">
      <c r="L787" s="48"/>
    </row>
    <row r="788" spans="12:12" s="1" customFormat="1">
      <c r="L788" s="48"/>
    </row>
    <row r="789" spans="12:12" s="1" customFormat="1">
      <c r="L789" s="48"/>
    </row>
    <row r="790" spans="12:12" s="1" customFormat="1">
      <c r="L790" s="48"/>
    </row>
    <row r="791" spans="12:12" s="1" customFormat="1">
      <c r="L791" s="48"/>
    </row>
    <row r="792" spans="12:12" s="1" customFormat="1">
      <c r="L792" s="48"/>
    </row>
    <row r="793" spans="12:12" s="1" customFormat="1">
      <c r="L793" s="48"/>
    </row>
    <row r="794" spans="12:12" s="1" customFormat="1">
      <c r="L794" s="48"/>
    </row>
    <row r="795" spans="12:12" s="1" customFormat="1">
      <c r="L795" s="48"/>
    </row>
    <row r="796" spans="12:12" s="1" customFormat="1">
      <c r="L796" s="48"/>
    </row>
    <row r="797" spans="12:12" s="1" customFormat="1">
      <c r="L797" s="48"/>
    </row>
    <row r="798" spans="12:12" s="1" customFormat="1">
      <c r="L798" s="48"/>
    </row>
    <row r="799" spans="12:12" s="1" customFormat="1">
      <c r="L799" s="48"/>
    </row>
    <row r="800" spans="12:12" s="1" customFormat="1">
      <c r="L800" s="48"/>
    </row>
    <row r="801" spans="12:12" s="1" customFormat="1">
      <c r="L801" s="48"/>
    </row>
    <row r="802" spans="12:12" s="1" customFormat="1">
      <c r="L802" s="48"/>
    </row>
    <row r="803" spans="12:12" s="1" customFormat="1">
      <c r="L803" s="48"/>
    </row>
    <row r="804" spans="12:12" s="1" customFormat="1">
      <c r="L804" s="48"/>
    </row>
    <row r="805" spans="12:12" s="1" customFormat="1">
      <c r="L805" s="48"/>
    </row>
    <row r="806" spans="12:12" s="1" customFormat="1">
      <c r="L806" s="48"/>
    </row>
    <row r="807" spans="12:12" s="1" customFormat="1">
      <c r="L807" s="48"/>
    </row>
    <row r="808" spans="12:12" s="1" customFormat="1">
      <c r="L808" s="48"/>
    </row>
    <row r="809" spans="12:12" s="1" customFormat="1">
      <c r="L809" s="48"/>
    </row>
    <row r="810" spans="12:12" s="1" customFormat="1">
      <c r="L810" s="48"/>
    </row>
    <row r="811" spans="12:12" s="1" customFormat="1">
      <c r="L811" s="48"/>
    </row>
    <row r="812" spans="12:12" s="1" customFormat="1">
      <c r="L812" s="48"/>
    </row>
    <row r="813" spans="12:12" s="1" customFormat="1">
      <c r="L813" s="48"/>
    </row>
    <row r="814" spans="12:12" s="1" customFormat="1">
      <c r="L814" s="48"/>
    </row>
    <row r="815" spans="12:12" s="1" customFormat="1">
      <c r="L815" s="48"/>
    </row>
    <row r="816" spans="12:12" s="1" customFormat="1">
      <c r="L816" s="48"/>
    </row>
    <row r="817" spans="12:12" s="1" customFormat="1">
      <c r="L817" s="48"/>
    </row>
    <row r="818" spans="12:12" s="1" customFormat="1">
      <c r="L818" s="48"/>
    </row>
    <row r="819" spans="12:12" s="1" customFormat="1">
      <c r="L819" s="48"/>
    </row>
    <row r="820" spans="12:12" s="1" customFormat="1">
      <c r="L820" s="48"/>
    </row>
    <row r="821" spans="12:12" s="1" customFormat="1">
      <c r="L821" s="48"/>
    </row>
    <row r="822" spans="12:12" s="1" customFormat="1">
      <c r="L822" s="48"/>
    </row>
    <row r="823" spans="12:12" s="1" customFormat="1">
      <c r="L823" s="48"/>
    </row>
    <row r="824" spans="12:12" s="1" customFormat="1">
      <c r="L824" s="48"/>
    </row>
    <row r="825" spans="12:12" s="1" customFormat="1">
      <c r="L825" s="48"/>
    </row>
    <row r="826" spans="12:12" s="1" customFormat="1">
      <c r="L826" s="48"/>
    </row>
    <row r="827" spans="12:12" s="1" customFormat="1">
      <c r="L827" s="48"/>
    </row>
    <row r="828" spans="12:12" s="1" customFormat="1">
      <c r="L828" s="48"/>
    </row>
    <row r="829" spans="12:12" s="1" customFormat="1">
      <c r="L829" s="48"/>
    </row>
    <row r="830" spans="12:12" s="1" customFormat="1">
      <c r="L830" s="48"/>
    </row>
    <row r="831" spans="12:12" s="1" customFormat="1">
      <c r="L831" s="48"/>
    </row>
    <row r="832" spans="12:12" s="1" customFormat="1">
      <c r="L832" s="48"/>
    </row>
    <row r="833" spans="12:12" s="1" customFormat="1">
      <c r="L833" s="48"/>
    </row>
    <row r="834" spans="12:12" s="1" customFormat="1">
      <c r="L834" s="48"/>
    </row>
    <row r="835" spans="12:12" s="1" customFormat="1">
      <c r="L835" s="48"/>
    </row>
    <row r="836" spans="12:12" s="1" customFormat="1">
      <c r="L836" s="48"/>
    </row>
    <row r="837" spans="12:12" s="1" customFormat="1">
      <c r="L837" s="48"/>
    </row>
    <row r="838" spans="12:12" s="1" customFormat="1">
      <c r="L838" s="48"/>
    </row>
    <row r="839" spans="12:12" s="1" customFormat="1">
      <c r="L839" s="48"/>
    </row>
    <row r="840" spans="12:12" s="1" customFormat="1">
      <c r="L840" s="48"/>
    </row>
    <row r="841" spans="12:12" s="1" customFormat="1">
      <c r="L841" s="48"/>
    </row>
    <row r="842" spans="12:12" s="1" customFormat="1">
      <c r="L842" s="48"/>
    </row>
    <row r="843" spans="12:12" s="1" customFormat="1">
      <c r="L843" s="48"/>
    </row>
    <row r="844" spans="12:12" s="1" customFormat="1">
      <c r="L844" s="48"/>
    </row>
    <row r="845" spans="12:12" s="1" customFormat="1">
      <c r="L845" s="48"/>
    </row>
    <row r="846" spans="12:12" s="1" customFormat="1">
      <c r="L846" s="48"/>
    </row>
    <row r="847" spans="12:12" s="1" customFormat="1">
      <c r="L847" s="48"/>
    </row>
    <row r="848" spans="12:12" s="1" customFormat="1">
      <c r="L848" s="48"/>
    </row>
    <row r="849" spans="12:12" s="1" customFormat="1">
      <c r="L849" s="48"/>
    </row>
    <row r="850" spans="12:12" s="1" customFormat="1">
      <c r="L850" s="48"/>
    </row>
    <row r="851" spans="12:12" s="1" customFormat="1">
      <c r="L851" s="48"/>
    </row>
    <row r="852" spans="12:12" s="1" customFormat="1">
      <c r="L852" s="48"/>
    </row>
    <row r="853" spans="12:12" s="1" customFormat="1">
      <c r="L853" s="48"/>
    </row>
    <row r="854" spans="12:12" s="1" customFormat="1">
      <c r="L854" s="48"/>
    </row>
    <row r="855" spans="12:12" s="1" customFormat="1">
      <c r="L855" s="48"/>
    </row>
    <row r="856" spans="12:12" s="1" customFormat="1">
      <c r="L856" s="48"/>
    </row>
    <row r="857" spans="12:12" s="1" customFormat="1">
      <c r="L857" s="48"/>
    </row>
    <row r="858" spans="12:12" s="1" customFormat="1">
      <c r="L858" s="48"/>
    </row>
    <row r="859" spans="12:12" s="1" customFormat="1">
      <c r="L859" s="48"/>
    </row>
    <row r="860" spans="12:12" s="1" customFormat="1">
      <c r="L860" s="48"/>
    </row>
    <row r="861" spans="12:12" s="1" customFormat="1">
      <c r="L861" s="48"/>
    </row>
    <row r="862" spans="12:12" s="1" customFormat="1">
      <c r="L862" s="48"/>
    </row>
    <row r="863" spans="12:12" s="1" customFormat="1">
      <c r="L863" s="48"/>
    </row>
    <row r="864" spans="12:12" s="1" customFormat="1">
      <c r="L864" s="48"/>
    </row>
    <row r="865" spans="12:12" s="1" customFormat="1">
      <c r="L865" s="48"/>
    </row>
    <row r="866" spans="12:12" s="1" customFormat="1">
      <c r="L866" s="48"/>
    </row>
    <row r="867" spans="12:12" s="1" customFormat="1">
      <c r="L867" s="48"/>
    </row>
    <row r="868" spans="12:12" s="1" customFormat="1">
      <c r="L868" s="48"/>
    </row>
    <row r="869" spans="12:12" s="1" customFormat="1">
      <c r="L869" s="48"/>
    </row>
    <row r="870" spans="12:12" s="1" customFormat="1">
      <c r="L870" s="48"/>
    </row>
    <row r="871" spans="12:12" s="1" customFormat="1">
      <c r="L871" s="48"/>
    </row>
    <row r="872" spans="12:12" s="1" customFormat="1">
      <c r="L872" s="48"/>
    </row>
    <row r="873" spans="12:12" s="1" customFormat="1">
      <c r="L873" s="48"/>
    </row>
    <row r="874" spans="12:12" s="1" customFormat="1">
      <c r="L874" s="48"/>
    </row>
    <row r="875" spans="12:12" s="1" customFormat="1">
      <c r="L875" s="48"/>
    </row>
    <row r="876" spans="12:12" s="1" customFormat="1">
      <c r="L876" s="48"/>
    </row>
    <row r="877" spans="12:12" s="1" customFormat="1">
      <c r="L877" s="48"/>
    </row>
    <row r="878" spans="12:12" s="1" customFormat="1">
      <c r="L878" s="48"/>
    </row>
    <row r="879" spans="12:12" s="1" customFormat="1">
      <c r="L879" s="48"/>
    </row>
    <row r="880" spans="12:12" s="1" customFormat="1">
      <c r="L880" s="48"/>
    </row>
    <row r="881" spans="12:12" s="1" customFormat="1">
      <c r="L881" s="48"/>
    </row>
    <row r="882" spans="12:12" s="1" customFormat="1">
      <c r="L882" s="48"/>
    </row>
    <row r="883" spans="12:12" s="1" customFormat="1">
      <c r="L883" s="48"/>
    </row>
    <row r="884" spans="12:12" s="1" customFormat="1">
      <c r="L884" s="48"/>
    </row>
    <row r="885" spans="12:12" s="1" customFormat="1">
      <c r="L885" s="48"/>
    </row>
    <row r="886" spans="12:12" s="1" customFormat="1">
      <c r="L886" s="48"/>
    </row>
    <row r="887" spans="12:12" s="1" customFormat="1">
      <c r="L887" s="48"/>
    </row>
    <row r="888" spans="12:12" s="1" customFormat="1">
      <c r="L888" s="48"/>
    </row>
    <row r="889" spans="12:12" s="1" customFormat="1">
      <c r="L889" s="48"/>
    </row>
    <row r="890" spans="12:12" s="1" customFormat="1">
      <c r="L890" s="48"/>
    </row>
    <row r="891" spans="12:12" s="1" customFormat="1">
      <c r="L891" s="48"/>
    </row>
    <row r="892" spans="12:12" s="1" customFormat="1">
      <c r="L892" s="48"/>
    </row>
    <row r="893" spans="12:12" s="1" customFormat="1">
      <c r="L893" s="48"/>
    </row>
    <row r="894" spans="12:12" s="1" customFormat="1">
      <c r="L894" s="48"/>
    </row>
    <row r="895" spans="12:12" s="1" customFormat="1">
      <c r="L895" s="48"/>
    </row>
    <row r="896" spans="12:12" s="1" customFormat="1">
      <c r="L896" s="48"/>
    </row>
    <row r="897" spans="12:12" s="1" customFormat="1">
      <c r="L897" s="48"/>
    </row>
    <row r="898" spans="12:12" s="1" customFormat="1">
      <c r="L898" s="48"/>
    </row>
    <row r="899" spans="12:12" s="1" customFormat="1">
      <c r="L899" s="48"/>
    </row>
    <row r="900" spans="12:12" s="1" customFormat="1">
      <c r="L900" s="48"/>
    </row>
    <row r="901" spans="12:12" s="1" customFormat="1">
      <c r="L901" s="48"/>
    </row>
    <row r="902" spans="12:12" s="1" customFormat="1">
      <c r="L902" s="48"/>
    </row>
    <row r="903" spans="12:12" s="1" customFormat="1">
      <c r="L903" s="48"/>
    </row>
    <row r="904" spans="12:12" s="1" customFormat="1">
      <c r="L904" s="48"/>
    </row>
    <row r="905" spans="12:12" s="1" customFormat="1">
      <c r="L905" s="48"/>
    </row>
    <row r="906" spans="12:12" s="1" customFormat="1">
      <c r="L906" s="48"/>
    </row>
    <row r="907" spans="12:12" s="1" customFormat="1">
      <c r="L907" s="48"/>
    </row>
    <row r="908" spans="12:12" s="1" customFormat="1">
      <c r="L908" s="48"/>
    </row>
    <row r="909" spans="12:12" s="1" customFormat="1">
      <c r="L909" s="48"/>
    </row>
    <row r="910" spans="12:12" s="1" customFormat="1">
      <c r="L910" s="48"/>
    </row>
    <row r="911" spans="12:12" s="1" customFormat="1">
      <c r="L911" s="48"/>
    </row>
    <row r="912" spans="12:12" s="1" customFormat="1">
      <c r="L912" s="48"/>
    </row>
    <row r="913" spans="12:12" s="1" customFormat="1">
      <c r="L913" s="48"/>
    </row>
    <row r="914" spans="12:12" s="1" customFormat="1">
      <c r="L914" s="48"/>
    </row>
    <row r="915" spans="12:12" s="1" customFormat="1">
      <c r="L915" s="48"/>
    </row>
    <row r="916" spans="12:12" s="1" customFormat="1">
      <c r="L916" s="48"/>
    </row>
    <row r="917" spans="12:12" s="1" customFormat="1">
      <c r="L917" s="48"/>
    </row>
    <row r="918" spans="12:12" s="1" customFormat="1">
      <c r="L918" s="48"/>
    </row>
    <row r="919" spans="12:12" s="1" customFormat="1">
      <c r="L919" s="48"/>
    </row>
    <row r="920" spans="12:12" s="1" customFormat="1">
      <c r="L920" s="48"/>
    </row>
    <row r="921" spans="12:12" s="1" customFormat="1">
      <c r="L921" s="48"/>
    </row>
    <row r="922" spans="12:12" s="1" customFormat="1">
      <c r="L922" s="48"/>
    </row>
    <row r="923" spans="12:12" s="1" customFormat="1">
      <c r="L923" s="48"/>
    </row>
    <row r="924" spans="12:12" s="1" customFormat="1">
      <c r="L924" s="48"/>
    </row>
    <row r="925" spans="12:12" s="1" customFormat="1">
      <c r="L925" s="48"/>
    </row>
    <row r="926" spans="12:12" s="1" customFormat="1">
      <c r="L926" s="48"/>
    </row>
    <row r="927" spans="12:12" s="1" customFormat="1">
      <c r="L927" s="48"/>
    </row>
    <row r="928" spans="12:12" s="1" customFormat="1">
      <c r="L928" s="48"/>
    </row>
    <row r="929" spans="12:12" s="1" customFormat="1">
      <c r="L929" s="48"/>
    </row>
    <row r="930" spans="12:12" s="1" customFormat="1">
      <c r="L930" s="48"/>
    </row>
    <row r="931" spans="12:12" s="1" customFormat="1">
      <c r="L931" s="48"/>
    </row>
    <row r="932" spans="12:12" s="1" customFormat="1">
      <c r="L932" s="48"/>
    </row>
    <row r="933" spans="12:12" s="1" customFormat="1">
      <c r="L933" s="48"/>
    </row>
    <row r="934" spans="12:12" s="1" customFormat="1">
      <c r="L934" s="48"/>
    </row>
    <row r="935" spans="12:12" s="1" customFormat="1">
      <c r="L935" s="48"/>
    </row>
    <row r="936" spans="12:12" s="1" customFormat="1">
      <c r="L936" s="48"/>
    </row>
    <row r="937" spans="12:12" s="1" customFormat="1">
      <c r="L937" s="48"/>
    </row>
    <row r="938" spans="12:12" s="1" customFormat="1">
      <c r="L938" s="48"/>
    </row>
    <row r="939" spans="12:12" s="1" customFormat="1">
      <c r="L939" s="48"/>
    </row>
    <row r="940" spans="12:12" s="1" customFormat="1">
      <c r="L940" s="48"/>
    </row>
    <row r="941" spans="12:12" s="1" customFormat="1">
      <c r="L941" s="48"/>
    </row>
    <row r="942" spans="12:12" s="1" customFormat="1">
      <c r="L942" s="48"/>
    </row>
    <row r="943" spans="12:12" s="1" customFormat="1">
      <c r="L943" s="48"/>
    </row>
    <row r="944" spans="12:12" s="1" customFormat="1">
      <c r="L944" s="48"/>
    </row>
    <row r="945" spans="12:12" s="1" customFormat="1">
      <c r="L945" s="48"/>
    </row>
    <row r="946" spans="12:12" s="1" customFormat="1">
      <c r="L946" s="48"/>
    </row>
    <row r="947" spans="12:12" s="1" customFormat="1">
      <c r="L947" s="48"/>
    </row>
    <row r="948" spans="12:12" s="1" customFormat="1">
      <c r="L948" s="48"/>
    </row>
    <row r="949" spans="12:12" s="1" customFormat="1">
      <c r="L949" s="48"/>
    </row>
    <row r="950" spans="12:12" s="1" customFormat="1">
      <c r="L950" s="48"/>
    </row>
    <row r="951" spans="12:12" s="1" customFormat="1">
      <c r="L951" s="48"/>
    </row>
    <row r="952" spans="12:12" s="1" customFormat="1">
      <c r="L952" s="48"/>
    </row>
    <row r="953" spans="12:12" s="1" customFormat="1">
      <c r="L953" s="48"/>
    </row>
    <row r="954" spans="12:12" s="1" customFormat="1">
      <c r="L954" s="48"/>
    </row>
    <row r="955" spans="12:12" s="1" customFormat="1">
      <c r="L955" s="48"/>
    </row>
    <row r="956" spans="12:12" s="1" customFormat="1">
      <c r="L956" s="48"/>
    </row>
    <row r="957" spans="12:12" s="1" customFormat="1">
      <c r="L957" s="48"/>
    </row>
    <row r="958" spans="12:12" s="1" customFormat="1">
      <c r="L958" s="48"/>
    </row>
    <row r="959" spans="12:12" s="1" customFormat="1">
      <c r="L959" s="48"/>
    </row>
    <row r="960" spans="12:12" s="1" customFormat="1">
      <c r="L960" s="48"/>
    </row>
    <row r="961" spans="12:12" s="1" customFormat="1">
      <c r="L961" s="48"/>
    </row>
    <row r="962" spans="12:12" s="1" customFormat="1">
      <c r="L962" s="48"/>
    </row>
    <row r="963" spans="12:12" s="1" customFormat="1">
      <c r="L963" s="48"/>
    </row>
    <row r="964" spans="12:12" s="1" customFormat="1">
      <c r="L964" s="48"/>
    </row>
    <row r="965" spans="12:12" s="1" customFormat="1">
      <c r="L965" s="48"/>
    </row>
    <row r="966" spans="12:12" s="1" customFormat="1">
      <c r="L966" s="48"/>
    </row>
    <row r="967" spans="12:12" s="1" customFormat="1">
      <c r="L967" s="48"/>
    </row>
    <row r="968" spans="12:12" s="1" customFormat="1">
      <c r="L968" s="48"/>
    </row>
    <row r="969" spans="12:12" s="1" customFormat="1">
      <c r="L969" s="48"/>
    </row>
    <row r="970" spans="12:12" s="1" customFormat="1">
      <c r="L970" s="48"/>
    </row>
    <row r="971" spans="12:12" s="1" customFormat="1">
      <c r="L971" s="48"/>
    </row>
    <row r="972" spans="12:12" s="1" customFormat="1">
      <c r="L972" s="48"/>
    </row>
    <row r="973" spans="12:12" s="1" customFormat="1">
      <c r="L973" s="48"/>
    </row>
    <row r="974" spans="12:12" s="1" customFormat="1">
      <c r="L974" s="48"/>
    </row>
    <row r="975" spans="12:12" s="1" customFormat="1">
      <c r="L975" s="48"/>
    </row>
    <row r="976" spans="12:12" s="1" customFormat="1">
      <c r="L976" s="48"/>
    </row>
    <row r="977" spans="12:12" s="1" customFormat="1">
      <c r="L977" s="48"/>
    </row>
    <row r="978" spans="12:12" s="1" customFormat="1">
      <c r="L978" s="48"/>
    </row>
    <row r="979" spans="12:12" s="1" customFormat="1">
      <c r="L979" s="48"/>
    </row>
    <row r="980" spans="12:12" s="1" customFormat="1">
      <c r="L980" s="48"/>
    </row>
    <row r="981" spans="12:12" s="1" customFormat="1">
      <c r="L981" s="48"/>
    </row>
    <row r="982" spans="12:12" s="1" customFormat="1">
      <c r="L982" s="48"/>
    </row>
    <row r="983" spans="12:12" s="1" customFormat="1">
      <c r="L983" s="48"/>
    </row>
    <row r="984" spans="12:12" s="1" customFormat="1">
      <c r="L984" s="48"/>
    </row>
    <row r="985" spans="12:12" s="1" customFormat="1">
      <c r="L985" s="48"/>
    </row>
    <row r="986" spans="12:12" s="1" customFormat="1">
      <c r="L986" s="48"/>
    </row>
    <row r="987" spans="12:12" s="1" customFormat="1">
      <c r="L987" s="48"/>
    </row>
    <row r="988" spans="12:12" s="1" customFormat="1">
      <c r="L988" s="48"/>
    </row>
    <row r="989" spans="12:12" s="1" customFormat="1">
      <c r="L989" s="48"/>
    </row>
    <row r="990" spans="12:12" s="1" customFormat="1">
      <c r="L990" s="48"/>
    </row>
    <row r="991" spans="12:12" s="1" customFormat="1">
      <c r="L991" s="48"/>
    </row>
    <row r="992" spans="12:12" s="1" customFormat="1">
      <c r="L992" s="48"/>
    </row>
    <row r="993" spans="12:12" s="1" customFormat="1">
      <c r="L993" s="48"/>
    </row>
    <row r="994" spans="12:12" s="1" customFormat="1">
      <c r="L994" s="48"/>
    </row>
    <row r="995" spans="12:12" s="1" customFormat="1">
      <c r="L995" s="48"/>
    </row>
    <row r="996" spans="12:12" s="1" customFormat="1">
      <c r="L996" s="48"/>
    </row>
    <row r="997" spans="12:12" s="1" customFormat="1">
      <c r="L997" s="48"/>
    </row>
    <row r="998" spans="12:12" s="1" customFormat="1">
      <c r="L998" s="48"/>
    </row>
    <row r="999" spans="12:12" s="1" customFormat="1">
      <c r="L999" s="48"/>
    </row>
    <row r="1000" spans="12:12" s="1" customFormat="1">
      <c r="L1000" s="48"/>
    </row>
    <row r="1001" spans="12:12" s="1" customFormat="1">
      <c r="L1001" s="48"/>
    </row>
    <row r="1002" spans="12:12" s="1" customFormat="1">
      <c r="L1002" s="48"/>
    </row>
    <row r="1003" spans="12:12" s="1" customFormat="1">
      <c r="L1003" s="48"/>
    </row>
    <row r="1004" spans="12:12" s="1" customFormat="1">
      <c r="L1004" s="48"/>
    </row>
    <row r="1005" spans="12:12" s="1" customFormat="1">
      <c r="L1005" s="48"/>
    </row>
    <row r="1006" spans="12:12" s="1" customFormat="1">
      <c r="L1006" s="48"/>
    </row>
    <row r="1007" spans="12:12" s="1" customFormat="1">
      <c r="L1007" s="48"/>
    </row>
    <row r="1008" spans="12:12" s="1" customFormat="1">
      <c r="L1008" s="48"/>
    </row>
    <row r="1009" spans="12:12" s="1" customFormat="1">
      <c r="L1009" s="48"/>
    </row>
    <row r="1010" spans="12:12" s="1" customFormat="1">
      <c r="L1010" s="48"/>
    </row>
    <row r="1011" spans="12:12" s="1" customFormat="1">
      <c r="L1011" s="48"/>
    </row>
    <row r="1012" spans="12:12" s="1" customFormat="1">
      <c r="L1012" s="48"/>
    </row>
    <row r="1013" spans="12:12" s="1" customFormat="1">
      <c r="L1013" s="48"/>
    </row>
    <row r="1014" spans="12:12" s="1" customFormat="1">
      <c r="L1014" s="48"/>
    </row>
    <row r="1015" spans="12:12" s="1" customFormat="1">
      <c r="L1015" s="48"/>
    </row>
    <row r="1016" spans="12:12" s="1" customFormat="1">
      <c r="L1016" s="48"/>
    </row>
    <row r="1017" spans="12:12" s="1" customFormat="1">
      <c r="L1017" s="48"/>
    </row>
    <row r="1018" spans="12:12" s="1" customFormat="1">
      <c r="L1018" s="48"/>
    </row>
    <row r="1019" spans="12:12" s="1" customFormat="1">
      <c r="L1019" s="48"/>
    </row>
    <row r="1020" spans="12:12" s="1" customFormat="1">
      <c r="L1020" s="48"/>
    </row>
  </sheetData>
  <mergeCells count="18">
    <mergeCell ref="D18:K18"/>
    <mergeCell ref="D19:K19"/>
    <mergeCell ref="D20:L20"/>
    <mergeCell ref="D13:K13"/>
    <mergeCell ref="D14:K14"/>
    <mergeCell ref="D15:K15"/>
    <mergeCell ref="D16:K16"/>
    <mergeCell ref="D17:K17"/>
    <mergeCell ref="D8:K8"/>
    <mergeCell ref="D9:K9"/>
    <mergeCell ref="D10:K10"/>
    <mergeCell ref="D11:K11"/>
    <mergeCell ref="D12:K12"/>
    <mergeCell ref="C2:I2"/>
    <mergeCell ref="C3:K3"/>
    <mergeCell ref="C5:K5"/>
    <mergeCell ref="D6:K6"/>
    <mergeCell ref="D7:K7"/>
  </mergeCells>
  <pageMargins left="0.7" right="0.7" top="0.75" bottom="0.75" header="0.511811023622047" footer="0.511811023622047"/>
  <pageSetup orientation="landscape" horizontalDpi="300" verticalDpi="300"/>
  <legacyDrawing r:id="rId1"/>
  <pictur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tabColor rgb="FF8EB4E3"/>
  </sheetPr>
  <dimension ref="A1:AMJ1022"/>
  <sheetViews>
    <sheetView showGridLines="0" zoomScale="50" zoomScaleNormal="50" workbookViewId="0">
      <selection activeCell="D13" sqref="D13:K13"/>
    </sheetView>
  </sheetViews>
  <sheetFormatPr baseColWidth="10" defaultColWidth="11.6640625" defaultRowHeight="16"/>
  <cols>
    <col min="1" max="1" width="10.6640625" style="1" customWidth="1"/>
    <col min="2" max="2" width="10.6640625" style="22" hidden="1" customWidth="1"/>
    <col min="3" max="3" width="10.33203125" style="22" customWidth="1"/>
    <col min="4" max="4" width="21.33203125" style="22" customWidth="1"/>
    <col min="5" max="5" width="9.5" style="22" customWidth="1"/>
    <col min="6" max="6" width="11.33203125" style="22" customWidth="1"/>
    <col min="7" max="7" width="11.5" style="22" customWidth="1"/>
    <col min="8" max="8" width="54.6640625" style="22" customWidth="1"/>
    <col min="9" max="10" width="16" style="22" customWidth="1"/>
    <col min="11" max="11" width="9.5" style="22" customWidth="1"/>
    <col min="12" max="12" width="3.83203125" style="58" customWidth="1"/>
    <col min="13" max="320" width="11.6640625" style="1"/>
    <col min="321" max="1024" width="11.6640625" style="22"/>
  </cols>
  <sheetData>
    <row r="1" spans="1:320" s="1" customFormat="1">
      <c r="L1" s="40"/>
    </row>
    <row r="2" spans="1:320" ht="45" customHeight="1">
      <c r="A2" s="40"/>
      <c r="B2" s="41"/>
      <c r="C2" s="454" t="s">
        <v>245</v>
      </c>
      <c r="D2" s="454"/>
      <c r="E2" s="454"/>
      <c r="F2" s="454"/>
      <c r="G2" s="454"/>
      <c r="H2" s="454"/>
      <c r="I2" s="454"/>
      <c r="J2" s="150" t="s">
        <v>45</v>
      </c>
      <c r="K2" s="43">
        <f>IF($B$6=TRUE(),1,IF($B$7=TRUE(),0,((N($K$11)/50%)+N($K$12)+$C$22)/3))</f>
        <v>0.67272727272727284</v>
      </c>
      <c r="L2" s="44" t="s">
        <v>46</v>
      </c>
    </row>
    <row r="3" spans="1:320" ht="49.5" customHeight="1">
      <c r="A3" s="40"/>
      <c r="B3" s="41"/>
      <c r="C3" s="394" t="s">
        <v>246</v>
      </c>
      <c r="D3" s="394"/>
      <c r="E3" s="394"/>
      <c r="F3" s="394"/>
      <c r="G3" s="394"/>
      <c r="H3" s="394"/>
      <c r="I3" s="394"/>
      <c r="J3" s="394"/>
      <c r="K3" s="394"/>
      <c r="L3" s="60" t="s">
        <v>46</v>
      </c>
    </row>
    <row r="4" spans="1:320" s="1" customFormat="1" ht="9.75" customHeight="1">
      <c r="L4" s="40"/>
    </row>
    <row r="5" spans="1:320" s="11" customFormat="1" ht="69.75" customHeight="1">
      <c r="A5" s="40"/>
      <c r="B5" s="41"/>
      <c r="C5" s="448" t="s">
        <v>247</v>
      </c>
      <c r="D5" s="448"/>
      <c r="E5" s="448"/>
      <c r="F5" s="448"/>
      <c r="G5" s="448"/>
      <c r="H5" s="448"/>
      <c r="I5" s="448"/>
      <c r="J5" s="448"/>
      <c r="K5" s="448"/>
      <c r="L5" s="49" t="s">
        <v>46</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row>
    <row r="6" spans="1:320" ht="49.5" customHeight="1">
      <c r="A6" s="40"/>
      <c r="B6" s="41" t="b">
        <f>FALSE()</f>
        <v>0</v>
      </c>
      <c r="C6" s="62"/>
      <c r="D6" s="396" t="s">
        <v>248</v>
      </c>
      <c r="E6" s="396"/>
      <c r="F6" s="396"/>
      <c r="G6" s="396"/>
      <c r="H6" s="396"/>
      <c r="I6" s="396"/>
      <c r="J6" s="396"/>
      <c r="K6" s="396"/>
      <c r="L6" s="51" t="s">
        <v>46</v>
      </c>
    </row>
    <row r="7" spans="1:320" ht="49.5" customHeight="1">
      <c r="A7" s="40"/>
      <c r="B7" s="41" t="b">
        <f>FALSE()</f>
        <v>0</v>
      </c>
      <c r="C7" s="62"/>
      <c r="D7" s="396" t="s">
        <v>249</v>
      </c>
      <c r="E7" s="396"/>
      <c r="F7" s="396"/>
      <c r="G7" s="396"/>
      <c r="H7" s="396"/>
      <c r="I7" s="396"/>
      <c r="J7" s="396"/>
      <c r="K7" s="396"/>
      <c r="L7" s="70" t="s">
        <v>46</v>
      </c>
    </row>
    <row r="8" spans="1:320" ht="30" customHeight="1">
      <c r="A8" s="40"/>
      <c r="B8" s="41" t="b">
        <f>TRUE()</f>
        <v>1</v>
      </c>
      <c r="C8" s="50"/>
      <c r="D8" s="396" t="s">
        <v>250</v>
      </c>
      <c r="E8" s="396"/>
      <c r="F8" s="396"/>
      <c r="G8" s="396"/>
      <c r="H8" s="396"/>
      <c r="I8" s="396"/>
      <c r="J8" s="396"/>
      <c r="K8" s="396"/>
      <c r="L8" s="51" t="s">
        <v>46</v>
      </c>
    </row>
    <row r="9" spans="1:320" ht="30" customHeight="1">
      <c r="A9" s="40"/>
      <c r="B9" s="41" t="b">
        <f>TRUE()</f>
        <v>1</v>
      </c>
      <c r="C9" s="50"/>
      <c r="D9" s="396" t="s">
        <v>251</v>
      </c>
      <c r="E9" s="396"/>
      <c r="F9" s="396"/>
      <c r="G9" s="396"/>
      <c r="H9" s="396"/>
      <c r="I9" s="396"/>
      <c r="J9" s="396"/>
      <c r="K9" s="396"/>
      <c r="L9" s="51" t="s">
        <v>46</v>
      </c>
    </row>
    <row r="10" spans="1:320" ht="30" customHeight="1">
      <c r="A10" s="40"/>
      <c r="B10" s="41" t="b">
        <f>TRUE()</f>
        <v>1</v>
      </c>
      <c r="C10" s="50"/>
      <c r="D10" s="397" t="s">
        <v>252</v>
      </c>
      <c r="E10" s="397"/>
      <c r="F10" s="397"/>
      <c r="G10" s="397"/>
      <c r="H10" s="397"/>
      <c r="I10" s="397"/>
      <c r="J10" s="397"/>
      <c r="K10" s="397"/>
      <c r="L10" s="399" t="s">
        <v>46</v>
      </c>
    </row>
    <row r="11" spans="1:320" s="11" customFormat="1" ht="30" customHeight="1">
      <c r="A11" s="40"/>
      <c r="B11" s="41"/>
      <c r="C11" s="127"/>
      <c r="D11" s="446" t="s">
        <v>253</v>
      </c>
      <c r="E11" s="446"/>
      <c r="F11" s="446"/>
      <c r="G11" s="446"/>
      <c r="H11" s="446"/>
      <c r="I11" s="446"/>
      <c r="J11" s="446"/>
      <c r="K11" s="53">
        <v>0.2</v>
      </c>
      <c r="L11" s="399"/>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row>
    <row r="12" spans="1:320" s="11" customFormat="1" ht="30" customHeight="1">
      <c r="A12" s="40"/>
      <c r="B12" s="41"/>
      <c r="C12" s="127"/>
      <c r="D12" s="446" t="s">
        <v>254</v>
      </c>
      <c r="E12" s="446"/>
      <c r="F12" s="446"/>
      <c r="G12" s="446"/>
      <c r="H12" s="446"/>
      <c r="I12" s="446"/>
      <c r="J12" s="446"/>
      <c r="K12" s="53">
        <v>0.8</v>
      </c>
      <c r="L12" s="399"/>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row>
    <row r="13" spans="1:320" ht="33" customHeight="1">
      <c r="C13" s="55"/>
      <c r="D13" s="455" t="s">
        <v>114</v>
      </c>
      <c r="E13" s="455"/>
      <c r="F13" s="455"/>
      <c r="G13" s="455"/>
      <c r="H13" s="455"/>
      <c r="I13" s="455"/>
      <c r="J13" s="455"/>
      <c r="K13" s="455"/>
      <c r="L13" s="399"/>
    </row>
    <row r="14" spans="1:320" ht="30" customHeight="1">
      <c r="A14" s="40"/>
      <c r="B14" s="41" t="b">
        <f>FALSE()</f>
        <v>0</v>
      </c>
      <c r="C14" s="50"/>
      <c r="D14" s="396" t="s">
        <v>255</v>
      </c>
      <c r="E14" s="396"/>
      <c r="F14" s="396"/>
      <c r="G14" s="396"/>
      <c r="H14" s="396"/>
      <c r="I14" s="396"/>
      <c r="J14" s="396"/>
      <c r="K14" s="396"/>
      <c r="L14" s="51" t="s">
        <v>46</v>
      </c>
    </row>
    <row r="15" spans="1:320" ht="30" customHeight="1">
      <c r="A15" s="40"/>
      <c r="B15" s="41" t="b">
        <f>FALSE()</f>
        <v>0</v>
      </c>
      <c r="C15" s="50"/>
      <c r="D15" s="396" t="s">
        <v>256</v>
      </c>
      <c r="E15" s="396"/>
      <c r="F15" s="396"/>
      <c r="G15" s="396"/>
      <c r="H15" s="396"/>
      <c r="I15" s="396"/>
      <c r="J15" s="396"/>
      <c r="K15" s="396"/>
      <c r="L15" s="51" t="s">
        <v>46</v>
      </c>
    </row>
    <row r="16" spans="1:320" ht="30" customHeight="1">
      <c r="A16" s="40"/>
      <c r="B16" s="41" t="b">
        <f>TRUE()</f>
        <v>1</v>
      </c>
      <c r="C16" s="50"/>
      <c r="D16" s="396" t="s">
        <v>257</v>
      </c>
      <c r="E16" s="396"/>
      <c r="F16" s="396"/>
      <c r="G16" s="396"/>
      <c r="H16" s="396"/>
      <c r="I16" s="396"/>
      <c r="J16" s="396"/>
      <c r="K16" s="396"/>
      <c r="L16" s="51" t="s">
        <v>46</v>
      </c>
    </row>
    <row r="17" spans="1:12" ht="30" customHeight="1">
      <c r="A17" s="40"/>
      <c r="B17" s="41" t="b">
        <f>TRUE()</f>
        <v>1</v>
      </c>
      <c r="C17" s="50"/>
      <c r="D17" s="396" t="s">
        <v>258</v>
      </c>
      <c r="E17" s="396"/>
      <c r="F17" s="396"/>
      <c r="G17" s="396"/>
      <c r="H17" s="396"/>
      <c r="I17" s="396"/>
      <c r="J17" s="396"/>
      <c r="K17" s="396"/>
      <c r="L17" s="51" t="s">
        <v>46</v>
      </c>
    </row>
    <row r="18" spans="1:12" ht="30" customHeight="1">
      <c r="A18" s="40"/>
      <c r="B18" s="41" t="b">
        <f>TRUE()</f>
        <v>1</v>
      </c>
      <c r="C18" s="50"/>
      <c r="D18" s="396" t="s">
        <v>259</v>
      </c>
      <c r="E18" s="396"/>
      <c r="F18" s="396"/>
      <c r="G18" s="396"/>
      <c r="H18" s="396"/>
      <c r="I18" s="396"/>
      <c r="J18" s="396"/>
      <c r="K18" s="396"/>
      <c r="L18" s="51" t="s">
        <v>46</v>
      </c>
    </row>
    <row r="19" spans="1:12" ht="30" customHeight="1">
      <c r="A19" s="40"/>
      <c r="B19" s="41" t="b">
        <f>TRUE()</f>
        <v>1</v>
      </c>
      <c r="C19" s="50"/>
      <c r="D19" s="396" t="s">
        <v>260</v>
      </c>
      <c r="E19" s="396"/>
      <c r="F19" s="396"/>
      <c r="G19" s="396"/>
      <c r="H19" s="396"/>
      <c r="I19" s="396"/>
      <c r="J19" s="396"/>
      <c r="K19" s="396"/>
      <c r="L19" s="76" t="s">
        <v>46</v>
      </c>
    </row>
    <row r="20" spans="1:12" ht="30" customHeight="1">
      <c r="A20" s="40"/>
      <c r="B20" s="41" t="b">
        <f>TRUE()</f>
        <v>1</v>
      </c>
      <c r="C20" s="50"/>
      <c r="D20" s="396" t="s">
        <v>261</v>
      </c>
      <c r="E20" s="396"/>
      <c r="F20" s="396"/>
      <c r="G20" s="396"/>
      <c r="H20" s="396"/>
      <c r="I20" s="396"/>
      <c r="J20" s="396"/>
      <c r="K20" s="396"/>
      <c r="L20" s="51" t="s">
        <v>46</v>
      </c>
    </row>
    <row r="21" spans="1:12" ht="30" customHeight="1">
      <c r="A21" s="40"/>
      <c r="B21" s="41" t="b">
        <f>TRUE()</f>
        <v>1</v>
      </c>
      <c r="C21" s="56"/>
      <c r="D21" s="396" t="s">
        <v>262</v>
      </c>
      <c r="E21" s="396"/>
      <c r="F21" s="396"/>
      <c r="G21" s="396"/>
      <c r="H21" s="396"/>
      <c r="I21" s="396"/>
      <c r="J21" s="396"/>
      <c r="K21" s="396"/>
      <c r="L21" s="51" t="s">
        <v>46</v>
      </c>
    </row>
    <row r="22" spans="1:12" ht="38.25" customHeight="1">
      <c r="A22" s="40"/>
      <c r="B22" s="41"/>
      <c r="C22" s="38">
        <f>IF(B6=TRUE(),1,IF(B7=TRUE(),0,COUNTIF(B8:B21,TRUE())/11))</f>
        <v>0.81818181818181823</v>
      </c>
      <c r="D22" s="430"/>
      <c r="E22" s="430"/>
      <c r="F22" s="430"/>
      <c r="G22" s="430"/>
      <c r="H22" s="430"/>
      <c r="I22" s="430"/>
      <c r="J22" s="430"/>
      <c r="K22" s="430"/>
      <c r="L22" s="430"/>
    </row>
    <row r="23" spans="1:12" s="1" customFormat="1" ht="9.75" customHeight="1">
      <c r="L23" s="40"/>
    </row>
    <row r="24" spans="1:12" s="1" customFormat="1">
      <c r="L24" s="40"/>
    </row>
    <row r="25" spans="1:12" s="1" customFormat="1">
      <c r="L25" s="40"/>
    </row>
    <row r="26" spans="1:12" s="1" customFormat="1">
      <c r="L26" s="40"/>
    </row>
    <row r="27" spans="1:12" s="1" customFormat="1">
      <c r="L27" s="40"/>
    </row>
    <row r="28" spans="1:12" s="1" customFormat="1">
      <c r="L28" s="40"/>
    </row>
    <row r="29" spans="1:12" s="1" customFormat="1">
      <c r="L29" s="40"/>
    </row>
    <row r="30" spans="1:12" s="1" customFormat="1">
      <c r="L30" s="40"/>
    </row>
    <row r="31" spans="1:12" s="1" customFormat="1">
      <c r="L31" s="40"/>
    </row>
    <row r="32" spans="1:12" s="1" customFormat="1">
      <c r="L32" s="40"/>
    </row>
    <row r="33" spans="12:12" s="1" customFormat="1">
      <c r="L33" s="40"/>
    </row>
    <row r="34" spans="12:12" s="1" customFormat="1">
      <c r="L34" s="40"/>
    </row>
    <row r="35" spans="12:12" s="1" customFormat="1">
      <c r="L35" s="40"/>
    </row>
    <row r="36" spans="12:12" s="1" customFormat="1">
      <c r="L36" s="40"/>
    </row>
    <row r="37" spans="12:12" s="1" customFormat="1">
      <c r="L37" s="40"/>
    </row>
    <row r="38" spans="12:12" s="1" customFormat="1">
      <c r="L38" s="40"/>
    </row>
    <row r="39" spans="12:12" s="1" customFormat="1">
      <c r="L39" s="40"/>
    </row>
    <row r="40" spans="12:12" s="1" customFormat="1">
      <c r="L40" s="40"/>
    </row>
    <row r="41" spans="12:12" s="1" customFormat="1">
      <c r="L41" s="40"/>
    </row>
    <row r="42" spans="12:12" s="1" customFormat="1">
      <c r="L42" s="40"/>
    </row>
    <row r="43" spans="12:12" s="1" customFormat="1">
      <c r="L43" s="40"/>
    </row>
    <row r="44" spans="12:12" s="1" customFormat="1">
      <c r="L44" s="40"/>
    </row>
    <row r="45" spans="12:12" s="1" customFormat="1">
      <c r="L45" s="40"/>
    </row>
    <row r="46" spans="12:12" s="1" customFormat="1">
      <c r="L46" s="40"/>
    </row>
    <row r="47" spans="12:12" s="1" customFormat="1">
      <c r="L47" s="40"/>
    </row>
    <row r="48" spans="12:12" s="1" customFormat="1">
      <c r="L48" s="40"/>
    </row>
    <row r="49" spans="12:12" s="1" customFormat="1">
      <c r="L49" s="40"/>
    </row>
    <row r="50" spans="12:12" s="1" customFormat="1">
      <c r="L50" s="40"/>
    </row>
    <row r="51" spans="12:12" s="1" customFormat="1">
      <c r="L51" s="40"/>
    </row>
    <row r="52" spans="12:12" s="1" customFormat="1">
      <c r="L52" s="40"/>
    </row>
    <row r="53" spans="12:12" s="1" customFormat="1">
      <c r="L53" s="40"/>
    </row>
    <row r="54" spans="12:12" s="1" customFormat="1">
      <c r="L54" s="40"/>
    </row>
    <row r="55" spans="12:12" s="1" customFormat="1">
      <c r="L55" s="40"/>
    </row>
    <row r="56" spans="12:12" s="1" customFormat="1">
      <c r="L56" s="40"/>
    </row>
    <row r="57" spans="12:12" s="1" customFormat="1">
      <c r="L57" s="40"/>
    </row>
    <row r="58" spans="12:12" s="1" customFormat="1">
      <c r="L58" s="40"/>
    </row>
    <row r="59" spans="12:12" s="1" customFormat="1">
      <c r="L59" s="40"/>
    </row>
    <row r="60" spans="12:12" s="1" customFormat="1">
      <c r="L60" s="40"/>
    </row>
    <row r="61" spans="12:12" s="1" customFormat="1">
      <c r="L61" s="40"/>
    </row>
    <row r="62" spans="12:12" s="1" customFormat="1">
      <c r="L62" s="40"/>
    </row>
    <row r="63" spans="12:12" s="1" customFormat="1">
      <c r="L63" s="40"/>
    </row>
    <row r="64" spans="12:12" s="1" customFormat="1">
      <c r="L64" s="40"/>
    </row>
    <row r="65" spans="12:12" s="1" customFormat="1">
      <c r="L65" s="40"/>
    </row>
    <row r="66" spans="12:12" s="1" customFormat="1">
      <c r="L66" s="40"/>
    </row>
    <row r="67" spans="12:12" s="1" customFormat="1">
      <c r="L67" s="40"/>
    </row>
    <row r="68" spans="12:12" s="1" customFormat="1">
      <c r="L68" s="40"/>
    </row>
    <row r="69" spans="12:12" s="1" customFormat="1">
      <c r="L69" s="40"/>
    </row>
    <row r="70" spans="12:12" s="1" customFormat="1">
      <c r="L70" s="40"/>
    </row>
    <row r="71" spans="12:12" s="1" customFormat="1">
      <c r="L71" s="40"/>
    </row>
    <row r="72" spans="12:12" s="1" customFormat="1">
      <c r="L72" s="40"/>
    </row>
    <row r="73" spans="12:12" s="1" customFormat="1">
      <c r="L73" s="40"/>
    </row>
    <row r="74" spans="12:12" s="1" customFormat="1">
      <c r="L74" s="40"/>
    </row>
    <row r="75" spans="12:12" s="1" customFormat="1">
      <c r="L75" s="40"/>
    </row>
    <row r="76" spans="12:12" s="1" customFormat="1">
      <c r="L76" s="40"/>
    </row>
    <row r="77" spans="12:12" s="1" customFormat="1">
      <c r="L77" s="40"/>
    </row>
    <row r="78" spans="12:12" s="1" customFormat="1">
      <c r="L78" s="40"/>
    </row>
    <row r="79" spans="12:12" s="1" customFormat="1">
      <c r="L79" s="40"/>
    </row>
    <row r="80" spans="12:12" s="1" customFormat="1">
      <c r="L80" s="40"/>
    </row>
    <row r="81" spans="12:12" s="1" customFormat="1">
      <c r="L81" s="40"/>
    </row>
    <row r="82" spans="12:12" s="1" customFormat="1">
      <c r="L82" s="40"/>
    </row>
    <row r="83" spans="12:12" s="1" customFormat="1">
      <c r="L83" s="40"/>
    </row>
    <row r="84" spans="12:12" s="1" customFormat="1">
      <c r="L84" s="40"/>
    </row>
    <row r="85" spans="12:12" s="1" customFormat="1">
      <c r="L85" s="40"/>
    </row>
    <row r="86" spans="12:12" s="1" customFormat="1">
      <c r="L86" s="40"/>
    </row>
    <row r="87" spans="12:12" s="1" customFormat="1">
      <c r="L87" s="40"/>
    </row>
    <row r="88" spans="12:12" s="1" customFormat="1">
      <c r="L88" s="40"/>
    </row>
    <row r="89" spans="12:12" s="1" customFormat="1">
      <c r="L89" s="40"/>
    </row>
    <row r="90" spans="12:12" s="1" customFormat="1">
      <c r="L90" s="40"/>
    </row>
    <row r="91" spans="12:12" s="1" customFormat="1">
      <c r="L91" s="40"/>
    </row>
    <row r="92" spans="12:12" s="1" customFormat="1">
      <c r="L92" s="40"/>
    </row>
    <row r="93" spans="12:12" s="1" customFormat="1">
      <c r="L93" s="40"/>
    </row>
    <row r="94" spans="12:12" s="1" customFormat="1">
      <c r="L94" s="40"/>
    </row>
    <row r="95" spans="12:12" s="1" customFormat="1">
      <c r="L95" s="40"/>
    </row>
    <row r="96" spans="12:12" s="1" customFormat="1">
      <c r="L96" s="40"/>
    </row>
    <row r="97" spans="12:12" s="1" customFormat="1">
      <c r="L97" s="40"/>
    </row>
    <row r="98" spans="12:12" s="1" customFormat="1">
      <c r="L98" s="40"/>
    </row>
    <row r="99" spans="12:12" s="1" customFormat="1">
      <c r="L99" s="40"/>
    </row>
    <row r="100" spans="12:12" s="1" customFormat="1">
      <c r="L100" s="40"/>
    </row>
    <row r="101" spans="12:12" s="1" customFormat="1">
      <c r="L101" s="40"/>
    </row>
    <row r="102" spans="12:12" s="1" customFormat="1">
      <c r="L102" s="40"/>
    </row>
    <row r="103" spans="12:12" s="1" customFormat="1">
      <c r="L103" s="40"/>
    </row>
    <row r="104" spans="12:12" s="1" customFormat="1">
      <c r="L104" s="40"/>
    </row>
    <row r="105" spans="12:12" s="1" customFormat="1">
      <c r="L105" s="40"/>
    </row>
    <row r="106" spans="12:12" s="1" customFormat="1">
      <c r="L106" s="40"/>
    </row>
    <row r="107" spans="12:12" s="1" customFormat="1">
      <c r="L107" s="40"/>
    </row>
    <row r="108" spans="12:12" s="1" customFormat="1">
      <c r="L108" s="40"/>
    </row>
    <row r="109" spans="12:12" s="1" customFormat="1">
      <c r="L109" s="40"/>
    </row>
    <row r="110" spans="12:12" s="1" customFormat="1">
      <c r="L110" s="40"/>
    </row>
    <row r="111" spans="12:12" s="1" customFormat="1">
      <c r="L111" s="40"/>
    </row>
    <row r="112" spans="12:12" s="1" customFormat="1">
      <c r="L112" s="40"/>
    </row>
    <row r="113" spans="12:12" s="1" customFormat="1">
      <c r="L113" s="40"/>
    </row>
    <row r="114" spans="12:12" s="1" customFormat="1">
      <c r="L114" s="40"/>
    </row>
    <row r="115" spans="12:12" s="1" customFormat="1">
      <c r="L115" s="40"/>
    </row>
    <row r="116" spans="12:12" s="1" customFormat="1">
      <c r="L116" s="40"/>
    </row>
    <row r="117" spans="12:12" s="1" customFormat="1">
      <c r="L117" s="40"/>
    </row>
    <row r="118" spans="12:12" s="1" customFormat="1">
      <c r="L118" s="40"/>
    </row>
    <row r="119" spans="12:12" s="1" customFormat="1">
      <c r="L119" s="40"/>
    </row>
    <row r="120" spans="12:12" s="1" customFormat="1">
      <c r="L120" s="40"/>
    </row>
    <row r="121" spans="12:12" s="1" customFormat="1">
      <c r="L121" s="40"/>
    </row>
    <row r="122" spans="12:12" s="1" customFormat="1">
      <c r="L122" s="40"/>
    </row>
    <row r="123" spans="12:12" s="1" customFormat="1">
      <c r="L123" s="40"/>
    </row>
    <row r="124" spans="12:12" s="1" customFormat="1">
      <c r="L124" s="40"/>
    </row>
    <row r="125" spans="12:12" s="1" customFormat="1">
      <c r="L125" s="40"/>
    </row>
    <row r="126" spans="12:12" s="1" customFormat="1">
      <c r="L126" s="40"/>
    </row>
    <row r="127" spans="12:12" s="1" customFormat="1">
      <c r="L127" s="40"/>
    </row>
    <row r="128" spans="12:12" s="1" customFormat="1">
      <c r="L128" s="40"/>
    </row>
    <row r="129" spans="12:12" s="1" customFormat="1">
      <c r="L129" s="40"/>
    </row>
    <row r="130" spans="12:12" s="1" customFormat="1">
      <c r="L130" s="40"/>
    </row>
    <row r="131" spans="12:12" s="1" customFormat="1">
      <c r="L131" s="40"/>
    </row>
    <row r="132" spans="12:12" s="1" customFormat="1">
      <c r="L132" s="40"/>
    </row>
    <row r="133" spans="12:12" s="1" customFormat="1">
      <c r="L133" s="40"/>
    </row>
    <row r="134" spans="12:12" s="1" customFormat="1">
      <c r="L134" s="40"/>
    </row>
    <row r="135" spans="12:12" s="1" customFormat="1">
      <c r="L135" s="40"/>
    </row>
    <row r="136" spans="12:12" s="1" customFormat="1">
      <c r="L136" s="40"/>
    </row>
    <row r="137" spans="12:12" s="1" customFormat="1">
      <c r="L137" s="40"/>
    </row>
    <row r="138" spans="12:12" s="1" customFormat="1">
      <c r="L138" s="40"/>
    </row>
    <row r="139" spans="12:12" s="1" customFormat="1">
      <c r="L139" s="40"/>
    </row>
    <row r="140" spans="12:12" s="1" customFormat="1">
      <c r="L140" s="40"/>
    </row>
    <row r="141" spans="12:12" s="1" customFormat="1">
      <c r="L141" s="40"/>
    </row>
    <row r="142" spans="12:12" s="1" customFormat="1">
      <c r="L142" s="40"/>
    </row>
    <row r="143" spans="12:12" s="1" customFormat="1">
      <c r="L143" s="40"/>
    </row>
    <row r="144" spans="12:12" s="1" customFormat="1">
      <c r="L144" s="40"/>
    </row>
    <row r="145" spans="12:12" s="1" customFormat="1">
      <c r="L145" s="40"/>
    </row>
    <row r="146" spans="12:12" s="1" customFormat="1">
      <c r="L146" s="40"/>
    </row>
    <row r="147" spans="12:12" s="1" customFormat="1">
      <c r="L147" s="40"/>
    </row>
    <row r="148" spans="12:12" s="1" customFormat="1">
      <c r="L148" s="40"/>
    </row>
    <row r="149" spans="12:12" s="1" customFormat="1">
      <c r="L149" s="40"/>
    </row>
    <row r="150" spans="12:12" s="1" customFormat="1">
      <c r="L150" s="40"/>
    </row>
    <row r="151" spans="12:12" s="1" customFormat="1">
      <c r="L151" s="40"/>
    </row>
    <row r="152" spans="12:12" s="1" customFormat="1">
      <c r="L152" s="40"/>
    </row>
    <row r="153" spans="12:12" s="1" customFormat="1">
      <c r="L153" s="40"/>
    </row>
    <row r="154" spans="12:12" s="1" customFormat="1">
      <c r="L154" s="40"/>
    </row>
    <row r="155" spans="12:12" s="1" customFormat="1">
      <c r="L155" s="40"/>
    </row>
    <row r="156" spans="12:12" s="1" customFormat="1">
      <c r="L156" s="40"/>
    </row>
    <row r="157" spans="12:12" s="1" customFormat="1">
      <c r="L157" s="40"/>
    </row>
    <row r="158" spans="12:12" s="1" customFormat="1">
      <c r="L158" s="40"/>
    </row>
    <row r="159" spans="12:12" s="1" customFormat="1">
      <c r="L159" s="40"/>
    </row>
    <row r="160" spans="12:12" s="1" customFormat="1">
      <c r="L160" s="40"/>
    </row>
    <row r="161" spans="12:12" s="1" customFormat="1">
      <c r="L161" s="40"/>
    </row>
    <row r="162" spans="12:12" s="1" customFormat="1">
      <c r="L162" s="40"/>
    </row>
    <row r="163" spans="12:12" s="1" customFormat="1">
      <c r="L163" s="40"/>
    </row>
    <row r="164" spans="12:12" s="1" customFormat="1">
      <c r="L164" s="40"/>
    </row>
    <row r="165" spans="12:12" s="1" customFormat="1">
      <c r="L165" s="40"/>
    </row>
    <row r="166" spans="12:12" s="1" customFormat="1">
      <c r="L166" s="40"/>
    </row>
    <row r="167" spans="12:12" s="1" customFormat="1">
      <c r="L167" s="40"/>
    </row>
    <row r="168" spans="12:12" s="1" customFormat="1">
      <c r="L168" s="40"/>
    </row>
    <row r="169" spans="12:12" s="1" customFormat="1">
      <c r="L169" s="40"/>
    </row>
    <row r="170" spans="12:12" s="1" customFormat="1">
      <c r="L170" s="40"/>
    </row>
    <row r="171" spans="12:12" s="1" customFormat="1">
      <c r="L171" s="40"/>
    </row>
    <row r="172" spans="12:12" s="1" customFormat="1">
      <c r="L172" s="40"/>
    </row>
    <row r="173" spans="12:12" s="1" customFormat="1">
      <c r="L173" s="40"/>
    </row>
    <row r="174" spans="12:12" s="1" customFormat="1">
      <c r="L174" s="40"/>
    </row>
    <row r="175" spans="12:12" s="1" customFormat="1">
      <c r="L175" s="40"/>
    </row>
    <row r="176" spans="12:12" s="1" customFormat="1">
      <c r="L176" s="40"/>
    </row>
    <row r="177" spans="12:12" s="1" customFormat="1">
      <c r="L177" s="40"/>
    </row>
    <row r="178" spans="12:12" s="1" customFormat="1">
      <c r="L178" s="40"/>
    </row>
    <row r="179" spans="12:12" s="1" customFormat="1">
      <c r="L179" s="40"/>
    </row>
    <row r="180" spans="12:12" s="1" customFormat="1">
      <c r="L180" s="40"/>
    </row>
    <row r="181" spans="12:12" s="1" customFormat="1">
      <c r="L181" s="40"/>
    </row>
    <row r="182" spans="12:12" s="1" customFormat="1">
      <c r="L182" s="40"/>
    </row>
    <row r="183" spans="12:12" s="1" customFormat="1">
      <c r="L183" s="40"/>
    </row>
    <row r="184" spans="12:12" s="1" customFormat="1">
      <c r="L184" s="40"/>
    </row>
    <row r="185" spans="12:12" s="1" customFormat="1">
      <c r="L185" s="40"/>
    </row>
    <row r="186" spans="12:12" s="1" customFormat="1">
      <c r="L186" s="40"/>
    </row>
    <row r="187" spans="12:12" s="1" customFormat="1">
      <c r="L187" s="40"/>
    </row>
    <row r="188" spans="12:12" s="1" customFormat="1">
      <c r="L188" s="40"/>
    </row>
    <row r="189" spans="12:12" s="1" customFormat="1">
      <c r="L189" s="40"/>
    </row>
    <row r="190" spans="12:12" s="1" customFormat="1">
      <c r="L190" s="40"/>
    </row>
    <row r="191" spans="12:12" s="1" customFormat="1">
      <c r="L191" s="40"/>
    </row>
    <row r="192" spans="12:12" s="1" customFormat="1">
      <c r="L192" s="40"/>
    </row>
    <row r="193" spans="12:12" s="1" customFormat="1">
      <c r="L193" s="40"/>
    </row>
    <row r="194" spans="12:12" s="1" customFormat="1">
      <c r="L194" s="40"/>
    </row>
    <row r="195" spans="12:12" s="1" customFormat="1">
      <c r="L195" s="40"/>
    </row>
    <row r="196" spans="12:12" s="1" customFormat="1">
      <c r="L196" s="40"/>
    </row>
    <row r="197" spans="12:12" s="1" customFormat="1">
      <c r="L197" s="40"/>
    </row>
    <row r="198" spans="12:12" s="1" customFormat="1">
      <c r="L198" s="40"/>
    </row>
    <row r="199" spans="12:12" s="1" customFormat="1">
      <c r="L199" s="40"/>
    </row>
    <row r="200" spans="12:12" s="1" customFormat="1">
      <c r="L200" s="40"/>
    </row>
    <row r="201" spans="12:12" s="1" customFormat="1">
      <c r="L201" s="40"/>
    </row>
    <row r="202" spans="12:12" s="1" customFormat="1">
      <c r="L202" s="40"/>
    </row>
    <row r="203" spans="12:12" s="1" customFormat="1">
      <c r="L203" s="40"/>
    </row>
    <row r="204" spans="12:12" s="1" customFormat="1">
      <c r="L204" s="40"/>
    </row>
    <row r="205" spans="12:12" s="1" customFormat="1">
      <c r="L205" s="40"/>
    </row>
    <row r="206" spans="12:12" s="1" customFormat="1">
      <c r="L206" s="40"/>
    </row>
    <row r="207" spans="12:12" s="1" customFormat="1">
      <c r="L207" s="40"/>
    </row>
    <row r="208" spans="12:12" s="1" customFormat="1">
      <c r="L208" s="40"/>
    </row>
    <row r="209" spans="12:12" s="1" customFormat="1">
      <c r="L209" s="40"/>
    </row>
    <row r="210" spans="12:12" s="1" customFormat="1">
      <c r="L210" s="40"/>
    </row>
    <row r="211" spans="12:12" s="1" customFormat="1">
      <c r="L211" s="40"/>
    </row>
    <row r="212" spans="12:12" s="1" customFormat="1">
      <c r="L212" s="40"/>
    </row>
    <row r="213" spans="12:12" s="1" customFormat="1">
      <c r="L213" s="40"/>
    </row>
    <row r="214" spans="12:12" s="1" customFormat="1">
      <c r="L214" s="40"/>
    </row>
    <row r="215" spans="12:12" s="1" customFormat="1">
      <c r="L215" s="40"/>
    </row>
    <row r="216" spans="12:12" s="1" customFormat="1">
      <c r="L216" s="40"/>
    </row>
    <row r="217" spans="12:12" s="1" customFormat="1">
      <c r="L217" s="40"/>
    </row>
    <row r="218" spans="12:12" s="1" customFormat="1">
      <c r="L218" s="40"/>
    </row>
    <row r="219" spans="12:12" s="1" customFormat="1">
      <c r="L219" s="40"/>
    </row>
    <row r="220" spans="12:12" s="1" customFormat="1">
      <c r="L220" s="40"/>
    </row>
    <row r="221" spans="12:12" s="1" customFormat="1">
      <c r="L221" s="40"/>
    </row>
    <row r="222" spans="12:12" s="1" customFormat="1">
      <c r="L222" s="40"/>
    </row>
    <row r="223" spans="12:12" s="1" customFormat="1">
      <c r="L223" s="40"/>
    </row>
    <row r="224" spans="12:12" s="1" customFormat="1">
      <c r="L224" s="40"/>
    </row>
    <row r="225" spans="12:12" s="1" customFormat="1">
      <c r="L225" s="40"/>
    </row>
    <row r="226" spans="12:12" s="1" customFormat="1">
      <c r="L226" s="40"/>
    </row>
    <row r="227" spans="12:12" s="1" customFormat="1">
      <c r="L227" s="40"/>
    </row>
    <row r="228" spans="12:12" s="1" customFormat="1">
      <c r="L228" s="40"/>
    </row>
    <row r="229" spans="12:12" s="1" customFormat="1">
      <c r="L229" s="40"/>
    </row>
    <row r="230" spans="12:12" s="1" customFormat="1">
      <c r="L230" s="40"/>
    </row>
    <row r="231" spans="12:12" s="1" customFormat="1">
      <c r="L231" s="40"/>
    </row>
    <row r="232" spans="12:12" s="1" customFormat="1">
      <c r="L232" s="40"/>
    </row>
    <row r="233" spans="12:12" s="1" customFormat="1">
      <c r="L233" s="40"/>
    </row>
    <row r="234" spans="12:12" s="1" customFormat="1">
      <c r="L234" s="40"/>
    </row>
    <row r="235" spans="12:12" s="1" customFormat="1">
      <c r="L235" s="40"/>
    </row>
    <row r="236" spans="12:12" s="1" customFormat="1">
      <c r="L236" s="40"/>
    </row>
    <row r="237" spans="12:12" s="1" customFormat="1">
      <c r="L237" s="40"/>
    </row>
    <row r="238" spans="12:12" s="1" customFormat="1">
      <c r="L238" s="40"/>
    </row>
    <row r="239" spans="12:12" s="1" customFormat="1">
      <c r="L239" s="40"/>
    </row>
    <row r="240" spans="12:12" s="1" customFormat="1">
      <c r="L240" s="40"/>
    </row>
    <row r="241" spans="12:12" s="1" customFormat="1">
      <c r="L241" s="40"/>
    </row>
    <row r="242" spans="12:12" s="1" customFormat="1">
      <c r="L242" s="40"/>
    </row>
    <row r="243" spans="12:12" s="1" customFormat="1">
      <c r="L243" s="40"/>
    </row>
    <row r="244" spans="12:12" s="1" customFormat="1">
      <c r="L244" s="40"/>
    </row>
    <row r="245" spans="12:12" s="1" customFormat="1">
      <c r="L245" s="40"/>
    </row>
    <row r="246" spans="12:12" s="1" customFormat="1">
      <c r="L246" s="40"/>
    </row>
    <row r="247" spans="12:12" s="1" customFormat="1">
      <c r="L247" s="40"/>
    </row>
    <row r="248" spans="12:12" s="1" customFormat="1">
      <c r="L248" s="40"/>
    </row>
    <row r="249" spans="12:12" s="1" customFormat="1">
      <c r="L249" s="40"/>
    </row>
    <row r="250" spans="12:12" s="1" customFormat="1">
      <c r="L250" s="40"/>
    </row>
    <row r="251" spans="12:12" s="1" customFormat="1">
      <c r="L251" s="40"/>
    </row>
    <row r="252" spans="12:12" s="1" customFormat="1">
      <c r="L252" s="40"/>
    </row>
    <row r="253" spans="12:12" s="1" customFormat="1">
      <c r="L253" s="40"/>
    </row>
    <row r="254" spans="12:12" s="1" customFormat="1">
      <c r="L254" s="40"/>
    </row>
    <row r="255" spans="12:12" s="1" customFormat="1">
      <c r="L255" s="40"/>
    </row>
    <row r="256" spans="12:12" s="1" customFormat="1">
      <c r="L256" s="40"/>
    </row>
    <row r="257" spans="12:12" s="1" customFormat="1">
      <c r="L257" s="40"/>
    </row>
    <row r="258" spans="12:12" s="1" customFormat="1">
      <c r="L258" s="40"/>
    </row>
    <row r="259" spans="12:12" s="1" customFormat="1">
      <c r="L259" s="40"/>
    </row>
    <row r="260" spans="12:12" s="1" customFormat="1">
      <c r="L260" s="40"/>
    </row>
    <row r="261" spans="12:12" s="1" customFormat="1">
      <c r="L261" s="40"/>
    </row>
    <row r="262" spans="12:12" s="1" customFormat="1">
      <c r="L262" s="40"/>
    </row>
    <row r="263" spans="12:12" s="1" customFormat="1">
      <c r="L263" s="40"/>
    </row>
    <row r="264" spans="12:12" s="1" customFormat="1">
      <c r="L264" s="40"/>
    </row>
    <row r="265" spans="12:12" s="1" customFormat="1">
      <c r="L265" s="40"/>
    </row>
    <row r="266" spans="12:12" s="1" customFormat="1">
      <c r="L266" s="40"/>
    </row>
    <row r="267" spans="12:12" s="1" customFormat="1">
      <c r="L267" s="40"/>
    </row>
    <row r="268" spans="12:12" s="1" customFormat="1">
      <c r="L268" s="40"/>
    </row>
    <row r="269" spans="12:12" s="1" customFormat="1">
      <c r="L269" s="40"/>
    </row>
    <row r="270" spans="12:12" s="1" customFormat="1">
      <c r="L270" s="40"/>
    </row>
    <row r="271" spans="12:12" s="1" customFormat="1">
      <c r="L271" s="40"/>
    </row>
    <row r="272" spans="12:12" s="1" customFormat="1">
      <c r="L272" s="40"/>
    </row>
    <row r="273" spans="12:12" s="1" customFormat="1">
      <c r="L273" s="40"/>
    </row>
    <row r="274" spans="12:12" s="1" customFormat="1">
      <c r="L274" s="40"/>
    </row>
    <row r="275" spans="12:12" s="1" customFormat="1">
      <c r="L275" s="40"/>
    </row>
    <row r="276" spans="12:12" s="1" customFormat="1">
      <c r="L276" s="40"/>
    </row>
    <row r="277" spans="12:12" s="1" customFormat="1">
      <c r="L277" s="40"/>
    </row>
    <row r="278" spans="12:12" s="1" customFormat="1">
      <c r="L278" s="40"/>
    </row>
    <row r="279" spans="12:12" s="1" customFormat="1">
      <c r="L279" s="40"/>
    </row>
    <row r="280" spans="12:12" s="1" customFormat="1">
      <c r="L280" s="40"/>
    </row>
    <row r="281" spans="12:12" s="1" customFormat="1">
      <c r="L281" s="40"/>
    </row>
    <row r="282" spans="12:12" s="1" customFormat="1">
      <c r="L282" s="40"/>
    </row>
    <row r="283" spans="12:12" s="1" customFormat="1">
      <c r="L283" s="40"/>
    </row>
    <row r="284" spans="12:12" s="1" customFormat="1">
      <c r="L284" s="40"/>
    </row>
    <row r="285" spans="12:12" s="1" customFormat="1">
      <c r="L285" s="40"/>
    </row>
    <row r="286" spans="12:12" s="1" customFormat="1">
      <c r="L286" s="40"/>
    </row>
    <row r="287" spans="12:12" s="1" customFormat="1">
      <c r="L287" s="40"/>
    </row>
    <row r="288" spans="12:12" s="1" customFormat="1">
      <c r="L288" s="40"/>
    </row>
    <row r="289" spans="12:12" s="1" customFormat="1">
      <c r="L289" s="40"/>
    </row>
    <row r="290" spans="12:12" s="1" customFormat="1">
      <c r="L290" s="40"/>
    </row>
    <row r="291" spans="12:12" s="1" customFormat="1">
      <c r="L291" s="40"/>
    </row>
    <row r="292" spans="12:12" s="1" customFormat="1">
      <c r="L292" s="40"/>
    </row>
    <row r="293" spans="12:12" s="1" customFormat="1">
      <c r="L293" s="40"/>
    </row>
    <row r="294" spans="12:12" s="1" customFormat="1">
      <c r="L294" s="40"/>
    </row>
    <row r="295" spans="12:12" s="1" customFormat="1">
      <c r="L295" s="40"/>
    </row>
    <row r="296" spans="12:12" s="1" customFormat="1">
      <c r="L296" s="40"/>
    </row>
    <row r="297" spans="12:12" s="1" customFormat="1">
      <c r="L297" s="40"/>
    </row>
    <row r="298" spans="12:12" s="1" customFormat="1">
      <c r="L298" s="40"/>
    </row>
    <row r="299" spans="12:12" s="1" customFormat="1">
      <c r="L299" s="40"/>
    </row>
    <row r="300" spans="12:12" s="1" customFormat="1">
      <c r="L300" s="40"/>
    </row>
    <row r="301" spans="12:12" s="1" customFormat="1">
      <c r="L301" s="40"/>
    </row>
    <row r="302" spans="12:12" s="1" customFormat="1">
      <c r="L302" s="40"/>
    </row>
    <row r="303" spans="12:12" s="1" customFormat="1">
      <c r="L303" s="40"/>
    </row>
    <row r="304" spans="12:12" s="1" customFormat="1">
      <c r="L304" s="40"/>
    </row>
    <row r="305" spans="12:12" s="1" customFormat="1">
      <c r="L305" s="40"/>
    </row>
    <row r="306" spans="12:12" s="1" customFormat="1">
      <c r="L306" s="40"/>
    </row>
    <row r="307" spans="12:12" s="1" customFormat="1">
      <c r="L307" s="40"/>
    </row>
    <row r="308" spans="12:12" s="1" customFormat="1">
      <c r="L308" s="40"/>
    </row>
    <row r="309" spans="12:12" s="1" customFormat="1">
      <c r="L309" s="40"/>
    </row>
    <row r="310" spans="12:12" s="1" customFormat="1">
      <c r="L310" s="40"/>
    </row>
    <row r="311" spans="12:12" s="1" customFormat="1">
      <c r="L311" s="40"/>
    </row>
    <row r="312" spans="12:12" s="1" customFormat="1">
      <c r="L312" s="40"/>
    </row>
    <row r="313" spans="12:12" s="1" customFormat="1">
      <c r="L313" s="40"/>
    </row>
    <row r="314" spans="12:12" s="1" customFormat="1">
      <c r="L314" s="40"/>
    </row>
    <row r="315" spans="12:12" s="1" customFormat="1">
      <c r="L315" s="40"/>
    </row>
    <row r="316" spans="12:12" s="1" customFormat="1">
      <c r="L316" s="40"/>
    </row>
    <row r="317" spans="12:12" s="1" customFormat="1">
      <c r="L317" s="40"/>
    </row>
    <row r="318" spans="12:12" s="1" customFormat="1">
      <c r="L318" s="40"/>
    </row>
    <row r="319" spans="12:12" s="1" customFormat="1">
      <c r="L319" s="40"/>
    </row>
    <row r="320" spans="12:12" s="1" customFormat="1">
      <c r="L320" s="40"/>
    </row>
    <row r="321" spans="12:12" s="1" customFormat="1">
      <c r="L321" s="40"/>
    </row>
    <row r="322" spans="12:12" s="1" customFormat="1">
      <c r="L322" s="40"/>
    </row>
    <row r="323" spans="12:12" s="1" customFormat="1">
      <c r="L323" s="40"/>
    </row>
    <row r="324" spans="12:12" s="1" customFormat="1">
      <c r="L324" s="40"/>
    </row>
    <row r="325" spans="12:12" s="1" customFormat="1">
      <c r="L325" s="40"/>
    </row>
    <row r="326" spans="12:12" s="1" customFormat="1">
      <c r="L326" s="40"/>
    </row>
    <row r="327" spans="12:12" s="1" customFormat="1">
      <c r="L327" s="40"/>
    </row>
    <row r="328" spans="12:12" s="1" customFormat="1">
      <c r="L328" s="40"/>
    </row>
    <row r="329" spans="12:12" s="1" customFormat="1">
      <c r="L329" s="40"/>
    </row>
    <row r="330" spans="12:12" s="1" customFormat="1">
      <c r="L330" s="40"/>
    </row>
    <row r="331" spans="12:12" s="1" customFormat="1">
      <c r="L331" s="40"/>
    </row>
    <row r="332" spans="12:12" s="1" customFormat="1">
      <c r="L332" s="40"/>
    </row>
    <row r="333" spans="12:12" s="1" customFormat="1">
      <c r="L333" s="40"/>
    </row>
    <row r="334" spans="12:12" s="1" customFormat="1">
      <c r="L334" s="40"/>
    </row>
    <row r="335" spans="12:12" s="1" customFormat="1">
      <c r="L335" s="40"/>
    </row>
    <row r="336" spans="12:12" s="1" customFormat="1">
      <c r="L336" s="40"/>
    </row>
    <row r="337" spans="12:12" s="1" customFormat="1">
      <c r="L337" s="40"/>
    </row>
    <row r="338" spans="12:12" s="1" customFormat="1">
      <c r="L338" s="40"/>
    </row>
    <row r="339" spans="12:12" s="1" customFormat="1">
      <c r="L339" s="40"/>
    </row>
    <row r="340" spans="12:12" s="1" customFormat="1">
      <c r="L340" s="40"/>
    </row>
    <row r="341" spans="12:12" s="1" customFormat="1">
      <c r="L341" s="40"/>
    </row>
    <row r="342" spans="12:12" s="1" customFormat="1">
      <c r="L342" s="40"/>
    </row>
    <row r="343" spans="12:12" s="1" customFormat="1">
      <c r="L343" s="40"/>
    </row>
    <row r="344" spans="12:12" s="1" customFormat="1">
      <c r="L344" s="40"/>
    </row>
    <row r="345" spans="12:12" s="1" customFormat="1">
      <c r="L345" s="40"/>
    </row>
    <row r="346" spans="12:12" s="1" customFormat="1">
      <c r="L346" s="40"/>
    </row>
    <row r="347" spans="12:12" s="1" customFormat="1">
      <c r="L347" s="40"/>
    </row>
    <row r="348" spans="12:12" s="1" customFormat="1">
      <c r="L348" s="40"/>
    </row>
    <row r="349" spans="12:12" s="1" customFormat="1">
      <c r="L349" s="40"/>
    </row>
    <row r="350" spans="12:12" s="1" customFormat="1">
      <c r="L350" s="40"/>
    </row>
    <row r="351" spans="12:12" s="1" customFormat="1">
      <c r="L351" s="40"/>
    </row>
    <row r="352" spans="12:12" s="1" customFormat="1">
      <c r="L352" s="40"/>
    </row>
    <row r="353" spans="12:12" s="1" customFormat="1">
      <c r="L353" s="40"/>
    </row>
    <row r="354" spans="12:12" s="1" customFormat="1">
      <c r="L354" s="40"/>
    </row>
    <row r="355" spans="12:12" s="1" customFormat="1">
      <c r="L355" s="40"/>
    </row>
    <row r="356" spans="12:12" s="1" customFormat="1">
      <c r="L356" s="40"/>
    </row>
    <row r="357" spans="12:12" s="1" customFormat="1">
      <c r="L357" s="40"/>
    </row>
    <row r="358" spans="12:12" s="1" customFormat="1">
      <c r="L358" s="40"/>
    </row>
    <row r="359" spans="12:12" s="1" customFormat="1">
      <c r="L359" s="40"/>
    </row>
    <row r="360" spans="12:12" s="1" customFormat="1">
      <c r="L360" s="40"/>
    </row>
    <row r="361" spans="12:12" s="1" customFormat="1">
      <c r="L361" s="40"/>
    </row>
    <row r="362" spans="12:12" s="1" customFormat="1">
      <c r="L362" s="40"/>
    </row>
    <row r="363" spans="12:12" s="1" customFormat="1">
      <c r="L363" s="40"/>
    </row>
    <row r="364" spans="12:12" s="1" customFormat="1">
      <c r="L364" s="40"/>
    </row>
    <row r="365" spans="12:12" s="1" customFormat="1">
      <c r="L365" s="40"/>
    </row>
    <row r="366" spans="12:12" s="1" customFormat="1">
      <c r="L366" s="40"/>
    </row>
    <row r="367" spans="12:12" s="1" customFormat="1">
      <c r="L367" s="40"/>
    </row>
    <row r="368" spans="12:12" s="1" customFormat="1">
      <c r="L368" s="40"/>
    </row>
    <row r="369" spans="12:12" s="1" customFormat="1">
      <c r="L369" s="40"/>
    </row>
    <row r="370" spans="12:12" s="1" customFormat="1">
      <c r="L370" s="40"/>
    </row>
    <row r="371" spans="12:12" s="1" customFormat="1">
      <c r="L371" s="40"/>
    </row>
    <row r="372" spans="12:12" s="1" customFormat="1">
      <c r="L372" s="40"/>
    </row>
    <row r="373" spans="12:12" s="1" customFormat="1">
      <c r="L373" s="40"/>
    </row>
    <row r="374" spans="12:12" s="1" customFormat="1">
      <c r="L374" s="40"/>
    </row>
    <row r="375" spans="12:12" s="1" customFormat="1">
      <c r="L375" s="40"/>
    </row>
    <row r="376" spans="12:12" s="1" customFormat="1">
      <c r="L376" s="40"/>
    </row>
    <row r="377" spans="12:12" s="1" customFormat="1">
      <c r="L377" s="40"/>
    </row>
    <row r="378" spans="12:12" s="1" customFormat="1">
      <c r="L378" s="40"/>
    </row>
    <row r="379" spans="12:12" s="1" customFormat="1">
      <c r="L379" s="40"/>
    </row>
    <row r="380" spans="12:12" s="1" customFormat="1">
      <c r="L380" s="40"/>
    </row>
    <row r="381" spans="12:12" s="1" customFormat="1">
      <c r="L381" s="40"/>
    </row>
    <row r="382" spans="12:12" s="1" customFormat="1">
      <c r="L382" s="40"/>
    </row>
    <row r="383" spans="12:12" s="1" customFormat="1">
      <c r="L383" s="40"/>
    </row>
    <row r="384" spans="12:12" s="1" customFormat="1">
      <c r="L384" s="40"/>
    </row>
    <row r="385" spans="12:12" s="1" customFormat="1">
      <c r="L385" s="40"/>
    </row>
    <row r="386" spans="12:12" s="1" customFormat="1">
      <c r="L386" s="40"/>
    </row>
    <row r="387" spans="12:12" s="1" customFormat="1">
      <c r="L387" s="40"/>
    </row>
    <row r="388" spans="12:12" s="1" customFormat="1">
      <c r="L388" s="40"/>
    </row>
    <row r="389" spans="12:12" s="1" customFormat="1">
      <c r="L389" s="40"/>
    </row>
    <row r="390" spans="12:12" s="1" customFormat="1">
      <c r="L390" s="40"/>
    </row>
    <row r="391" spans="12:12" s="1" customFormat="1">
      <c r="L391" s="40"/>
    </row>
    <row r="392" spans="12:12" s="1" customFormat="1">
      <c r="L392" s="40"/>
    </row>
    <row r="393" spans="12:12" s="1" customFormat="1">
      <c r="L393" s="40"/>
    </row>
    <row r="394" spans="12:12" s="1" customFormat="1">
      <c r="L394" s="40"/>
    </row>
    <row r="395" spans="12:12" s="1" customFormat="1">
      <c r="L395" s="40"/>
    </row>
    <row r="396" spans="12:12" s="1" customFormat="1">
      <c r="L396" s="40"/>
    </row>
    <row r="397" spans="12:12" s="1" customFormat="1">
      <c r="L397" s="40"/>
    </row>
    <row r="398" spans="12:12" s="1" customFormat="1">
      <c r="L398" s="40"/>
    </row>
    <row r="399" spans="12:12" s="1" customFormat="1">
      <c r="L399" s="40"/>
    </row>
    <row r="400" spans="12:12" s="1" customFormat="1">
      <c r="L400" s="40"/>
    </row>
    <row r="401" spans="12:12" s="1" customFormat="1">
      <c r="L401" s="40"/>
    </row>
    <row r="402" spans="12:12" s="1" customFormat="1">
      <c r="L402" s="40"/>
    </row>
    <row r="403" spans="12:12" s="1" customFormat="1">
      <c r="L403" s="40"/>
    </row>
    <row r="404" spans="12:12" s="1" customFormat="1">
      <c r="L404" s="40"/>
    </row>
    <row r="405" spans="12:12" s="1" customFormat="1">
      <c r="L405" s="40"/>
    </row>
    <row r="406" spans="12:12" s="1" customFormat="1">
      <c r="L406" s="40"/>
    </row>
    <row r="407" spans="12:12" s="1" customFormat="1">
      <c r="L407" s="40"/>
    </row>
    <row r="408" spans="12:12" s="1" customFormat="1">
      <c r="L408" s="40"/>
    </row>
    <row r="409" spans="12:12" s="1" customFormat="1">
      <c r="L409" s="40"/>
    </row>
    <row r="410" spans="12:12" s="1" customFormat="1">
      <c r="L410" s="40"/>
    </row>
    <row r="411" spans="12:12" s="1" customFormat="1">
      <c r="L411" s="40"/>
    </row>
    <row r="412" spans="12:12" s="1" customFormat="1">
      <c r="L412" s="40"/>
    </row>
    <row r="413" spans="12:12" s="1" customFormat="1">
      <c r="L413" s="40"/>
    </row>
    <row r="414" spans="12:12" s="1" customFormat="1">
      <c r="L414" s="40"/>
    </row>
    <row r="415" spans="12:12" s="1" customFormat="1">
      <c r="L415" s="40"/>
    </row>
    <row r="416" spans="12:12" s="1" customFormat="1">
      <c r="L416" s="40"/>
    </row>
    <row r="417" spans="12:12" s="1" customFormat="1">
      <c r="L417" s="40"/>
    </row>
    <row r="418" spans="12:12" s="1" customFormat="1">
      <c r="L418" s="40"/>
    </row>
    <row r="419" spans="12:12" s="1" customFormat="1">
      <c r="L419" s="40"/>
    </row>
    <row r="420" spans="12:12" s="1" customFormat="1">
      <c r="L420" s="40"/>
    </row>
    <row r="421" spans="12:12" s="1" customFormat="1">
      <c r="L421" s="40"/>
    </row>
    <row r="422" spans="12:12" s="1" customFormat="1">
      <c r="L422" s="40"/>
    </row>
    <row r="423" spans="12:12" s="1" customFormat="1">
      <c r="L423" s="40"/>
    </row>
    <row r="424" spans="12:12" s="1" customFormat="1">
      <c r="L424" s="40"/>
    </row>
    <row r="425" spans="12:12" s="1" customFormat="1">
      <c r="L425" s="40"/>
    </row>
    <row r="426" spans="12:12" s="1" customFormat="1">
      <c r="L426" s="40"/>
    </row>
    <row r="427" spans="12:12" s="1" customFormat="1">
      <c r="L427" s="40"/>
    </row>
    <row r="428" spans="12:12" s="1" customFormat="1">
      <c r="L428" s="40"/>
    </row>
    <row r="429" spans="12:12" s="1" customFormat="1">
      <c r="L429" s="40"/>
    </row>
    <row r="430" spans="12:12" s="1" customFormat="1">
      <c r="L430" s="40"/>
    </row>
    <row r="431" spans="12:12" s="1" customFormat="1">
      <c r="L431" s="40"/>
    </row>
    <row r="432" spans="12:12" s="1" customFormat="1">
      <c r="L432" s="40"/>
    </row>
    <row r="433" spans="12:12" s="1" customFormat="1">
      <c r="L433" s="40"/>
    </row>
    <row r="434" spans="12:12" s="1" customFormat="1">
      <c r="L434" s="40"/>
    </row>
    <row r="435" spans="12:12" s="1" customFormat="1">
      <c r="L435" s="40"/>
    </row>
    <row r="436" spans="12:12" s="1" customFormat="1">
      <c r="L436" s="40"/>
    </row>
    <row r="437" spans="12:12" s="1" customFormat="1">
      <c r="L437" s="40"/>
    </row>
    <row r="438" spans="12:12" s="1" customFormat="1">
      <c r="L438" s="40"/>
    </row>
    <row r="439" spans="12:12" s="1" customFormat="1">
      <c r="L439" s="40"/>
    </row>
    <row r="440" spans="12:12" s="1" customFormat="1">
      <c r="L440" s="40"/>
    </row>
    <row r="441" spans="12:12" s="1" customFormat="1">
      <c r="L441" s="40"/>
    </row>
    <row r="442" spans="12:12" s="1" customFormat="1">
      <c r="L442" s="40"/>
    </row>
    <row r="443" spans="12:12" s="1" customFormat="1">
      <c r="L443" s="40"/>
    </row>
    <row r="444" spans="12:12" s="1" customFormat="1">
      <c r="L444" s="40"/>
    </row>
    <row r="445" spans="12:12" s="1" customFormat="1">
      <c r="L445" s="40"/>
    </row>
    <row r="446" spans="12:12" s="1" customFormat="1">
      <c r="L446" s="40"/>
    </row>
    <row r="447" spans="12:12" s="1" customFormat="1">
      <c r="L447" s="40"/>
    </row>
    <row r="448" spans="12:12" s="1" customFormat="1">
      <c r="L448" s="40"/>
    </row>
    <row r="449" spans="12:12" s="1" customFormat="1">
      <c r="L449" s="40"/>
    </row>
    <row r="450" spans="12:12" s="1" customFormat="1">
      <c r="L450" s="40"/>
    </row>
    <row r="451" spans="12:12" s="1" customFormat="1">
      <c r="L451" s="40"/>
    </row>
    <row r="452" spans="12:12" s="1" customFormat="1">
      <c r="L452" s="40"/>
    </row>
    <row r="453" spans="12:12" s="1" customFormat="1">
      <c r="L453" s="40"/>
    </row>
    <row r="454" spans="12:12" s="1" customFormat="1">
      <c r="L454" s="40"/>
    </row>
    <row r="455" spans="12:12" s="1" customFormat="1">
      <c r="L455" s="40"/>
    </row>
    <row r="456" spans="12:12" s="1" customFormat="1">
      <c r="L456" s="40"/>
    </row>
    <row r="457" spans="12:12" s="1" customFormat="1">
      <c r="L457" s="40"/>
    </row>
    <row r="458" spans="12:12" s="1" customFormat="1">
      <c r="L458" s="40"/>
    </row>
    <row r="459" spans="12:12" s="1" customFormat="1">
      <c r="L459" s="40"/>
    </row>
    <row r="460" spans="12:12" s="1" customFormat="1">
      <c r="L460" s="40"/>
    </row>
    <row r="461" spans="12:12" s="1" customFormat="1">
      <c r="L461" s="40"/>
    </row>
    <row r="462" spans="12:12" s="1" customFormat="1">
      <c r="L462" s="40"/>
    </row>
    <row r="463" spans="12:12" s="1" customFormat="1">
      <c r="L463" s="40"/>
    </row>
    <row r="464" spans="12:12" s="1" customFormat="1">
      <c r="L464" s="40"/>
    </row>
    <row r="465" spans="12:12" s="1" customFormat="1">
      <c r="L465" s="40"/>
    </row>
    <row r="466" spans="12:12" s="1" customFormat="1">
      <c r="L466" s="40"/>
    </row>
    <row r="467" spans="12:12" s="1" customFormat="1">
      <c r="L467" s="40"/>
    </row>
    <row r="468" spans="12:12" s="1" customFormat="1">
      <c r="L468" s="40"/>
    </row>
    <row r="469" spans="12:12" s="1" customFormat="1">
      <c r="L469" s="40"/>
    </row>
    <row r="470" spans="12:12" s="1" customFormat="1">
      <c r="L470" s="40"/>
    </row>
    <row r="471" spans="12:12" s="1" customFormat="1">
      <c r="L471" s="40"/>
    </row>
    <row r="472" spans="12:12" s="1" customFormat="1">
      <c r="L472" s="40"/>
    </row>
    <row r="473" spans="12:12" s="1" customFormat="1">
      <c r="L473" s="40"/>
    </row>
    <row r="474" spans="12:12" s="1" customFormat="1">
      <c r="L474" s="40"/>
    </row>
    <row r="475" spans="12:12" s="1" customFormat="1">
      <c r="L475" s="40"/>
    </row>
    <row r="476" spans="12:12" s="1" customFormat="1">
      <c r="L476" s="40"/>
    </row>
    <row r="477" spans="12:12" s="1" customFormat="1">
      <c r="L477" s="40"/>
    </row>
    <row r="478" spans="12:12" s="1" customFormat="1">
      <c r="L478" s="40"/>
    </row>
    <row r="479" spans="12:12" s="1" customFormat="1">
      <c r="L479" s="40"/>
    </row>
    <row r="480" spans="12:12" s="1" customFormat="1">
      <c r="L480" s="40"/>
    </row>
    <row r="481" spans="12:12" s="1" customFormat="1">
      <c r="L481" s="40"/>
    </row>
    <row r="482" spans="12:12" s="1" customFormat="1">
      <c r="L482" s="40"/>
    </row>
    <row r="483" spans="12:12" s="1" customFormat="1">
      <c r="L483" s="40"/>
    </row>
    <row r="484" spans="12:12" s="1" customFormat="1">
      <c r="L484" s="40"/>
    </row>
    <row r="485" spans="12:12" s="1" customFormat="1">
      <c r="L485" s="40"/>
    </row>
    <row r="486" spans="12:12" s="1" customFormat="1">
      <c r="L486" s="40"/>
    </row>
    <row r="487" spans="12:12" s="1" customFormat="1">
      <c r="L487" s="40"/>
    </row>
    <row r="488" spans="12:12" s="1" customFormat="1">
      <c r="L488" s="40"/>
    </row>
    <row r="489" spans="12:12" s="1" customFormat="1">
      <c r="L489" s="40"/>
    </row>
    <row r="490" spans="12:12" s="1" customFormat="1">
      <c r="L490" s="40"/>
    </row>
    <row r="491" spans="12:12" s="1" customFormat="1">
      <c r="L491" s="40"/>
    </row>
    <row r="492" spans="12:12" s="1" customFormat="1">
      <c r="L492" s="40"/>
    </row>
    <row r="493" spans="12:12" s="1" customFormat="1">
      <c r="L493" s="40"/>
    </row>
    <row r="494" spans="12:12" s="1" customFormat="1">
      <c r="L494" s="40"/>
    </row>
    <row r="495" spans="12:12" s="1" customFormat="1">
      <c r="L495" s="40"/>
    </row>
    <row r="496" spans="12:12" s="1" customFormat="1">
      <c r="L496" s="40"/>
    </row>
    <row r="497" spans="12:12" s="1" customFormat="1">
      <c r="L497" s="40"/>
    </row>
    <row r="498" spans="12:12" s="1" customFormat="1">
      <c r="L498" s="40"/>
    </row>
    <row r="499" spans="12:12" s="1" customFormat="1">
      <c r="L499" s="40"/>
    </row>
    <row r="500" spans="12:12" s="1" customFormat="1">
      <c r="L500" s="40"/>
    </row>
    <row r="501" spans="12:12" s="1" customFormat="1">
      <c r="L501" s="40"/>
    </row>
    <row r="502" spans="12:12" s="1" customFormat="1">
      <c r="L502" s="40"/>
    </row>
    <row r="503" spans="12:12" s="1" customFormat="1">
      <c r="L503" s="40"/>
    </row>
    <row r="504" spans="12:12" s="1" customFormat="1">
      <c r="L504" s="40"/>
    </row>
    <row r="505" spans="12:12" s="1" customFormat="1">
      <c r="L505" s="40"/>
    </row>
    <row r="506" spans="12:12" s="1" customFormat="1">
      <c r="L506" s="40"/>
    </row>
    <row r="507" spans="12:12" s="1" customFormat="1">
      <c r="L507" s="40"/>
    </row>
    <row r="508" spans="12:12" s="1" customFormat="1">
      <c r="L508" s="40"/>
    </row>
    <row r="509" spans="12:12" s="1" customFormat="1">
      <c r="L509" s="40"/>
    </row>
    <row r="510" spans="12:12" s="1" customFormat="1">
      <c r="L510" s="40"/>
    </row>
    <row r="511" spans="12:12" s="1" customFormat="1">
      <c r="L511" s="40"/>
    </row>
    <row r="512" spans="12:12" s="1" customFormat="1">
      <c r="L512" s="40"/>
    </row>
    <row r="513" spans="12:12" s="1" customFormat="1">
      <c r="L513" s="40"/>
    </row>
    <row r="514" spans="12:12" s="1" customFormat="1">
      <c r="L514" s="40"/>
    </row>
    <row r="515" spans="12:12" s="1" customFormat="1">
      <c r="L515" s="40"/>
    </row>
    <row r="516" spans="12:12" s="1" customFormat="1">
      <c r="L516" s="40"/>
    </row>
    <row r="517" spans="12:12" s="1" customFormat="1">
      <c r="L517" s="40"/>
    </row>
    <row r="518" spans="12:12" s="1" customFormat="1">
      <c r="L518" s="40"/>
    </row>
    <row r="519" spans="12:12" s="1" customFormat="1">
      <c r="L519" s="40"/>
    </row>
    <row r="520" spans="12:12" s="1" customFormat="1">
      <c r="L520" s="40"/>
    </row>
    <row r="521" spans="12:12" s="1" customFormat="1">
      <c r="L521" s="40"/>
    </row>
    <row r="522" spans="12:12" s="1" customFormat="1">
      <c r="L522" s="40"/>
    </row>
    <row r="523" spans="12:12" s="1" customFormat="1">
      <c r="L523" s="40"/>
    </row>
    <row r="524" spans="12:12" s="1" customFormat="1">
      <c r="L524" s="40"/>
    </row>
    <row r="525" spans="12:12" s="1" customFormat="1">
      <c r="L525" s="40"/>
    </row>
    <row r="526" spans="12:12" s="1" customFormat="1">
      <c r="L526" s="40"/>
    </row>
    <row r="527" spans="12:12" s="1" customFormat="1">
      <c r="L527" s="40"/>
    </row>
    <row r="528" spans="12:12" s="1" customFormat="1">
      <c r="L528" s="40"/>
    </row>
    <row r="529" spans="12:12" s="1" customFormat="1">
      <c r="L529" s="40"/>
    </row>
    <row r="530" spans="12:12" s="1" customFormat="1">
      <c r="L530" s="40"/>
    </row>
    <row r="531" spans="12:12" s="1" customFormat="1">
      <c r="L531" s="40"/>
    </row>
    <row r="532" spans="12:12" s="1" customFormat="1">
      <c r="L532" s="40"/>
    </row>
    <row r="533" spans="12:12" s="1" customFormat="1">
      <c r="L533" s="40"/>
    </row>
    <row r="534" spans="12:12" s="1" customFormat="1">
      <c r="L534" s="40"/>
    </row>
    <row r="535" spans="12:12" s="1" customFormat="1">
      <c r="L535" s="40"/>
    </row>
    <row r="536" spans="12:12" s="1" customFormat="1">
      <c r="L536" s="40"/>
    </row>
    <row r="537" spans="12:12" s="1" customFormat="1">
      <c r="L537" s="40"/>
    </row>
    <row r="538" spans="12:12" s="1" customFormat="1">
      <c r="L538" s="40"/>
    </row>
    <row r="539" spans="12:12" s="1" customFormat="1">
      <c r="L539" s="40"/>
    </row>
    <row r="540" spans="12:12" s="1" customFormat="1">
      <c r="L540" s="40"/>
    </row>
    <row r="541" spans="12:12" s="1" customFormat="1">
      <c r="L541" s="40"/>
    </row>
    <row r="542" spans="12:12" s="1" customFormat="1">
      <c r="L542" s="40"/>
    </row>
    <row r="543" spans="12:12" s="1" customFormat="1">
      <c r="L543" s="40"/>
    </row>
    <row r="544" spans="12:12" s="1" customFormat="1">
      <c r="L544" s="40"/>
    </row>
    <row r="545" spans="12:12" s="1" customFormat="1">
      <c r="L545" s="40"/>
    </row>
    <row r="546" spans="12:12" s="1" customFormat="1">
      <c r="L546" s="40"/>
    </row>
    <row r="547" spans="12:12" s="1" customFormat="1">
      <c r="L547" s="40"/>
    </row>
    <row r="548" spans="12:12" s="1" customFormat="1">
      <c r="L548" s="40"/>
    </row>
    <row r="549" spans="12:12" s="1" customFormat="1">
      <c r="L549" s="40"/>
    </row>
    <row r="550" spans="12:12" s="1" customFormat="1">
      <c r="L550" s="40"/>
    </row>
    <row r="551" spans="12:12" s="1" customFormat="1">
      <c r="L551" s="40"/>
    </row>
    <row r="552" spans="12:12" s="1" customFormat="1">
      <c r="L552" s="40"/>
    </row>
    <row r="553" spans="12:12" s="1" customFormat="1">
      <c r="L553" s="40"/>
    </row>
    <row r="554" spans="12:12" s="1" customFormat="1">
      <c r="L554" s="40"/>
    </row>
    <row r="555" spans="12:12" s="1" customFormat="1">
      <c r="L555" s="40"/>
    </row>
    <row r="556" spans="12:12" s="1" customFormat="1">
      <c r="L556" s="40"/>
    </row>
    <row r="557" spans="12:12" s="1" customFormat="1">
      <c r="L557" s="40"/>
    </row>
    <row r="558" spans="12:12" s="1" customFormat="1">
      <c r="L558" s="40"/>
    </row>
    <row r="559" spans="12:12" s="1" customFormat="1">
      <c r="L559" s="40"/>
    </row>
    <row r="560" spans="12:12" s="1" customFormat="1">
      <c r="L560" s="40"/>
    </row>
    <row r="561" spans="12:12" s="1" customFormat="1">
      <c r="L561" s="40"/>
    </row>
    <row r="562" spans="12:12" s="1" customFormat="1">
      <c r="L562" s="40"/>
    </row>
    <row r="563" spans="12:12" s="1" customFormat="1">
      <c r="L563" s="40"/>
    </row>
    <row r="564" spans="12:12" s="1" customFormat="1">
      <c r="L564" s="40"/>
    </row>
    <row r="565" spans="12:12" s="1" customFormat="1">
      <c r="L565" s="40"/>
    </row>
    <row r="566" spans="12:12" s="1" customFormat="1">
      <c r="L566" s="40"/>
    </row>
    <row r="567" spans="12:12" s="1" customFormat="1">
      <c r="L567" s="40"/>
    </row>
    <row r="568" spans="12:12" s="1" customFormat="1">
      <c r="L568" s="40"/>
    </row>
    <row r="569" spans="12:12" s="1" customFormat="1">
      <c r="L569" s="40"/>
    </row>
    <row r="570" spans="12:12" s="1" customFormat="1">
      <c r="L570" s="40"/>
    </row>
    <row r="571" spans="12:12" s="1" customFormat="1">
      <c r="L571" s="40"/>
    </row>
    <row r="572" spans="12:12" s="1" customFormat="1">
      <c r="L572" s="40"/>
    </row>
    <row r="573" spans="12:12" s="1" customFormat="1">
      <c r="L573" s="40"/>
    </row>
    <row r="574" spans="12:12" s="1" customFormat="1">
      <c r="L574" s="40"/>
    </row>
    <row r="575" spans="12:12" s="1" customFormat="1">
      <c r="L575" s="40"/>
    </row>
    <row r="576" spans="12:12" s="1" customFormat="1">
      <c r="L576" s="40"/>
    </row>
    <row r="577" spans="12:12" s="1" customFormat="1">
      <c r="L577" s="40"/>
    </row>
    <row r="578" spans="12:12" s="1" customFormat="1">
      <c r="L578" s="40"/>
    </row>
    <row r="579" spans="12:12" s="1" customFormat="1">
      <c r="L579" s="40"/>
    </row>
    <row r="580" spans="12:12" s="1" customFormat="1">
      <c r="L580" s="40"/>
    </row>
    <row r="581" spans="12:12" s="1" customFormat="1">
      <c r="L581" s="40"/>
    </row>
    <row r="582" spans="12:12" s="1" customFormat="1">
      <c r="L582" s="40"/>
    </row>
    <row r="583" spans="12:12" s="1" customFormat="1">
      <c r="L583" s="40"/>
    </row>
    <row r="584" spans="12:12" s="1" customFormat="1">
      <c r="L584" s="40"/>
    </row>
    <row r="585" spans="12:12" s="1" customFormat="1">
      <c r="L585" s="40"/>
    </row>
    <row r="586" spans="12:12" s="1" customFormat="1">
      <c r="L586" s="40"/>
    </row>
    <row r="587" spans="12:12" s="1" customFormat="1">
      <c r="L587" s="40"/>
    </row>
    <row r="588" spans="12:12" s="1" customFormat="1">
      <c r="L588" s="40"/>
    </row>
    <row r="589" spans="12:12" s="1" customFormat="1">
      <c r="L589" s="40"/>
    </row>
    <row r="590" spans="12:12" s="1" customFormat="1">
      <c r="L590" s="40"/>
    </row>
    <row r="591" spans="12:12" s="1" customFormat="1">
      <c r="L591" s="40"/>
    </row>
    <row r="592" spans="12:12" s="1" customFormat="1">
      <c r="L592" s="40"/>
    </row>
    <row r="593" spans="12:12" s="1" customFormat="1">
      <c r="L593" s="40"/>
    </row>
    <row r="594" spans="12:12" s="1" customFormat="1">
      <c r="L594" s="40"/>
    </row>
    <row r="595" spans="12:12" s="1" customFormat="1">
      <c r="L595" s="40"/>
    </row>
    <row r="596" spans="12:12" s="1" customFormat="1">
      <c r="L596" s="40"/>
    </row>
    <row r="597" spans="12:12" s="1" customFormat="1">
      <c r="L597" s="40"/>
    </row>
    <row r="598" spans="12:12" s="1" customFormat="1">
      <c r="L598" s="40"/>
    </row>
    <row r="599" spans="12:12" s="1" customFormat="1">
      <c r="L599" s="40"/>
    </row>
    <row r="600" spans="12:12" s="1" customFormat="1">
      <c r="L600" s="40"/>
    </row>
    <row r="601" spans="12:12" s="1" customFormat="1">
      <c r="L601" s="40"/>
    </row>
    <row r="602" spans="12:12" s="1" customFormat="1">
      <c r="L602" s="40"/>
    </row>
    <row r="603" spans="12:12" s="1" customFormat="1">
      <c r="L603" s="40"/>
    </row>
    <row r="604" spans="12:12" s="1" customFormat="1">
      <c r="L604" s="40"/>
    </row>
    <row r="605" spans="12:12" s="1" customFormat="1">
      <c r="L605" s="40"/>
    </row>
    <row r="606" spans="12:12" s="1" customFormat="1">
      <c r="L606" s="40"/>
    </row>
    <row r="607" spans="12:12" s="1" customFormat="1">
      <c r="L607" s="40"/>
    </row>
    <row r="608" spans="12:12" s="1" customFormat="1">
      <c r="L608" s="40"/>
    </row>
    <row r="609" spans="12:12" s="1" customFormat="1">
      <c r="L609" s="40"/>
    </row>
    <row r="610" spans="12:12" s="1" customFormat="1">
      <c r="L610" s="40"/>
    </row>
    <row r="611" spans="12:12" s="1" customFormat="1">
      <c r="L611" s="40"/>
    </row>
    <row r="612" spans="12:12" s="1" customFormat="1">
      <c r="L612" s="40"/>
    </row>
    <row r="613" spans="12:12" s="1" customFormat="1">
      <c r="L613" s="40"/>
    </row>
    <row r="614" spans="12:12" s="1" customFormat="1">
      <c r="L614" s="40"/>
    </row>
    <row r="615" spans="12:12" s="1" customFormat="1">
      <c r="L615" s="40"/>
    </row>
    <row r="616" spans="12:12" s="1" customFormat="1">
      <c r="L616" s="40"/>
    </row>
    <row r="617" spans="12:12" s="1" customFormat="1">
      <c r="L617" s="40"/>
    </row>
    <row r="618" spans="12:12" s="1" customFormat="1">
      <c r="L618" s="40"/>
    </row>
    <row r="619" spans="12:12" s="1" customFormat="1">
      <c r="L619" s="40"/>
    </row>
    <row r="620" spans="12:12" s="1" customFormat="1">
      <c r="L620" s="40"/>
    </row>
    <row r="621" spans="12:12" s="1" customFormat="1">
      <c r="L621" s="40"/>
    </row>
    <row r="622" spans="12:12" s="1" customFormat="1">
      <c r="L622" s="40"/>
    </row>
    <row r="623" spans="12:12" s="1" customFormat="1">
      <c r="L623" s="40"/>
    </row>
    <row r="624" spans="12:12" s="1" customFormat="1">
      <c r="L624" s="40"/>
    </row>
    <row r="625" spans="12:12" s="1" customFormat="1">
      <c r="L625" s="40"/>
    </row>
    <row r="626" spans="12:12" s="1" customFormat="1">
      <c r="L626" s="40"/>
    </row>
    <row r="627" spans="12:12" s="1" customFormat="1">
      <c r="L627" s="40"/>
    </row>
    <row r="628" spans="12:12" s="1" customFormat="1">
      <c r="L628" s="40"/>
    </row>
    <row r="629" spans="12:12" s="1" customFormat="1">
      <c r="L629" s="40"/>
    </row>
    <row r="630" spans="12:12" s="1" customFormat="1">
      <c r="L630" s="40"/>
    </row>
    <row r="631" spans="12:12" s="1" customFormat="1">
      <c r="L631" s="40"/>
    </row>
    <row r="632" spans="12:12" s="1" customFormat="1">
      <c r="L632" s="40"/>
    </row>
    <row r="633" spans="12:12" s="1" customFormat="1">
      <c r="L633" s="40"/>
    </row>
    <row r="634" spans="12:12" s="1" customFormat="1">
      <c r="L634" s="40"/>
    </row>
    <row r="635" spans="12:12" s="1" customFormat="1">
      <c r="L635" s="40"/>
    </row>
    <row r="636" spans="12:12" s="1" customFormat="1">
      <c r="L636" s="40"/>
    </row>
    <row r="637" spans="12:12" s="1" customFormat="1">
      <c r="L637" s="40"/>
    </row>
    <row r="638" spans="12:12" s="1" customFormat="1">
      <c r="L638" s="40"/>
    </row>
    <row r="639" spans="12:12" s="1" customFormat="1">
      <c r="L639" s="40"/>
    </row>
    <row r="640" spans="12:12" s="1" customFormat="1">
      <c r="L640" s="40"/>
    </row>
    <row r="641" spans="12:12" s="1" customFormat="1">
      <c r="L641" s="40"/>
    </row>
    <row r="642" spans="12:12" s="1" customFormat="1">
      <c r="L642" s="40"/>
    </row>
    <row r="643" spans="12:12" s="1" customFormat="1">
      <c r="L643" s="40"/>
    </row>
    <row r="644" spans="12:12" s="1" customFormat="1">
      <c r="L644" s="40"/>
    </row>
    <row r="645" spans="12:12" s="1" customFormat="1">
      <c r="L645" s="40"/>
    </row>
    <row r="646" spans="12:12" s="1" customFormat="1">
      <c r="L646" s="40"/>
    </row>
    <row r="647" spans="12:12" s="1" customFormat="1">
      <c r="L647" s="40"/>
    </row>
    <row r="648" spans="12:12" s="1" customFormat="1">
      <c r="L648" s="40"/>
    </row>
    <row r="649" spans="12:12" s="1" customFormat="1">
      <c r="L649" s="40"/>
    </row>
    <row r="650" spans="12:12" s="1" customFormat="1">
      <c r="L650" s="40"/>
    </row>
    <row r="651" spans="12:12" s="1" customFormat="1">
      <c r="L651" s="40"/>
    </row>
    <row r="652" spans="12:12" s="1" customFormat="1">
      <c r="L652" s="40"/>
    </row>
    <row r="653" spans="12:12" s="1" customFormat="1">
      <c r="L653" s="40"/>
    </row>
    <row r="654" spans="12:12" s="1" customFormat="1">
      <c r="L654" s="40"/>
    </row>
    <row r="655" spans="12:12" s="1" customFormat="1">
      <c r="L655" s="40"/>
    </row>
    <row r="656" spans="12:12" s="1" customFormat="1">
      <c r="L656" s="40"/>
    </row>
    <row r="657" spans="12:12" s="1" customFormat="1">
      <c r="L657" s="40"/>
    </row>
    <row r="658" spans="12:12" s="1" customFormat="1">
      <c r="L658" s="40"/>
    </row>
    <row r="659" spans="12:12" s="1" customFormat="1">
      <c r="L659" s="40"/>
    </row>
    <row r="660" spans="12:12" s="1" customFormat="1">
      <c r="L660" s="40"/>
    </row>
    <row r="661" spans="12:12" s="1" customFormat="1">
      <c r="L661" s="40"/>
    </row>
    <row r="662" spans="12:12" s="1" customFormat="1">
      <c r="L662" s="40"/>
    </row>
    <row r="663" spans="12:12" s="1" customFormat="1">
      <c r="L663" s="40"/>
    </row>
    <row r="664" spans="12:12" s="1" customFormat="1">
      <c r="L664" s="40"/>
    </row>
    <row r="665" spans="12:12" s="1" customFormat="1">
      <c r="L665" s="40"/>
    </row>
    <row r="666" spans="12:12" s="1" customFormat="1">
      <c r="L666" s="40"/>
    </row>
    <row r="667" spans="12:12" s="1" customFormat="1">
      <c r="L667" s="40"/>
    </row>
    <row r="668" spans="12:12" s="1" customFormat="1">
      <c r="L668" s="40"/>
    </row>
    <row r="669" spans="12:12" s="1" customFormat="1">
      <c r="L669" s="40"/>
    </row>
    <row r="670" spans="12:12" s="1" customFormat="1">
      <c r="L670" s="40"/>
    </row>
    <row r="671" spans="12:12" s="1" customFormat="1">
      <c r="L671" s="40"/>
    </row>
    <row r="672" spans="12:12" s="1" customFormat="1">
      <c r="L672" s="40"/>
    </row>
    <row r="673" spans="12:12" s="1" customFormat="1">
      <c r="L673" s="40"/>
    </row>
    <row r="674" spans="12:12" s="1" customFormat="1">
      <c r="L674" s="40"/>
    </row>
    <row r="675" spans="12:12" s="1" customFormat="1">
      <c r="L675" s="40"/>
    </row>
    <row r="676" spans="12:12" s="1" customFormat="1">
      <c r="L676" s="40"/>
    </row>
    <row r="677" spans="12:12" s="1" customFormat="1">
      <c r="L677" s="40"/>
    </row>
    <row r="678" spans="12:12" s="1" customFormat="1">
      <c r="L678" s="40"/>
    </row>
    <row r="679" spans="12:12" s="1" customFormat="1">
      <c r="L679" s="40"/>
    </row>
    <row r="680" spans="12:12" s="1" customFormat="1">
      <c r="L680" s="40"/>
    </row>
    <row r="681" spans="12:12" s="1" customFormat="1">
      <c r="L681" s="40"/>
    </row>
    <row r="682" spans="12:12" s="1" customFormat="1">
      <c r="L682" s="40"/>
    </row>
    <row r="683" spans="12:12" s="1" customFormat="1">
      <c r="L683" s="40"/>
    </row>
    <row r="684" spans="12:12" s="1" customFormat="1">
      <c r="L684" s="40"/>
    </row>
    <row r="685" spans="12:12" s="1" customFormat="1">
      <c r="L685" s="40"/>
    </row>
    <row r="686" spans="12:12" s="1" customFormat="1">
      <c r="L686" s="40"/>
    </row>
    <row r="687" spans="12:12" s="1" customFormat="1">
      <c r="L687" s="40"/>
    </row>
    <row r="688" spans="12:12" s="1" customFormat="1">
      <c r="L688" s="40"/>
    </row>
    <row r="689" spans="12:12" s="1" customFormat="1">
      <c r="L689" s="40"/>
    </row>
    <row r="690" spans="12:12" s="1" customFormat="1">
      <c r="L690" s="40"/>
    </row>
    <row r="691" spans="12:12" s="1" customFormat="1">
      <c r="L691" s="40"/>
    </row>
    <row r="692" spans="12:12" s="1" customFormat="1">
      <c r="L692" s="40"/>
    </row>
    <row r="693" spans="12:12" s="1" customFormat="1">
      <c r="L693" s="40"/>
    </row>
    <row r="694" spans="12:12" s="1" customFormat="1">
      <c r="L694" s="40"/>
    </row>
    <row r="695" spans="12:12" s="1" customFormat="1">
      <c r="L695" s="40"/>
    </row>
    <row r="696" spans="12:12" s="1" customFormat="1">
      <c r="L696" s="40"/>
    </row>
    <row r="697" spans="12:12" s="1" customFormat="1">
      <c r="L697" s="40"/>
    </row>
    <row r="698" spans="12:12" s="1" customFormat="1">
      <c r="L698" s="40"/>
    </row>
    <row r="699" spans="12:12" s="1" customFormat="1">
      <c r="L699" s="40"/>
    </row>
    <row r="700" spans="12:12" s="1" customFormat="1">
      <c r="L700" s="40"/>
    </row>
    <row r="701" spans="12:12" s="1" customFormat="1">
      <c r="L701" s="40"/>
    </row>
    <row r="702" spans="12:12" s="1" customFormat="1">
      <c r="L702" s="40"/>
    </row>
    <row r="703" spans="12:12" s="1" customFormat="1">
      <c r="L703" s="40"/>
    </row>
    <row r="704" spans="12:12" s="1" customFormat="1">
      <c r="L704" s="40"/>
    </row>
    <row r="705" spans="12:12" s="1" customFormat="1">
      <c r="L705" s="40"/>
    </row>
    <row r="706" spans="12:12" s="1" customFormat="1">
      <c r="L706" s="40"/>
    </row>
    <row r="707" spans="12:12" s="1" customFormat="1">
      <c r="L707" s="40"/>
    </row>
    <row r="708" spans="12:12" s="1" customFormat="1">
      <c r="L708" s="40"/>
    </row>
    <row r="709" spans="12:12" s="1" customFormat="1">
      <c r="L709" s="40"/>
    </row>
    <row r="710" spans="12:12" s="1" customFormat="1">
      <c r="L710" s="40"/>
    </row>
    <row r="711" spans="12:12" s="1" customFormat="1">
      <c r="L711" s="40"/>
    </row>
    <row r="712" spans="12:12" s="1" customFormat="1">
      <c r="L712" s="40"/>
    </row>
    <row r="713" spans="12:12" s="1" customFormat="1">
      <c r="L713" s="40"/>
    </row>
    <row r="714" spans="12:12" s="1" customFormat="1">
      <c r="L714" s="40"/>
    </row>
    <row r="715" spans="12:12" s="1" customFormat="1">
      <c r="L715" s="40"/>
    </row>
    <row r="716" spans="12:12" s="1" customFormat="1">
      <c r="L716" s="40"/>
    </row>
    <row r="717" spans="12:12" s="1" customFormat="1">
      <c r="L717" s="40"/>
    </row>
    <row r="718" spans="12:12" s="1" customFormat="1">
      <c r="L718" s="40"/>
    </row>
    <row r="719" spans="12:12" s="1" customFormat="1">
      <c r="L719" s="40"/>
    </row>
    <row r="720" spans="12:12" s="1" customFormat="1">
      <c r="L720" s="40"/>
    </row>
    <row r="721" spans="12:12" s="1" customFormat="1">
      <c r="L721" s="40"/>
    </row>
    <row r="722" spans="12:12" s="1" customFormat="1">
      <c r="L722" s="40"/>
    </row>
    <row r="723" spans="12:12" s="1" customFormat="1">
      <c r="L723" s="40"/>
    </row>
    <row r="724" spans="12:12" s="1" customFormat="1">
      <c r="L724" s="40"/>
    </row>
    <row r="725" spans="12:12" s="1" customFormat="1">
      <c r="L725" s="40"/>
    </row>
    <row r="726" spans="12:12" s="1" customFormat="1">
      <c r="L726" s="40"/>
    </row>
    <row r="727" spans="12:12" s="1" customFormat="1">
      <c r="L727" s="40"/>
    </row>
    <row r="728" spans="12:12" s="1" customFormat="1">
      <c r="L728" s="40"/>
    </row>
    <row r="729" spans="12:12" s="1" customFormat="1">
      <c r="L729" s="40"/>
    </row>
    <row r="730" spans="12:12" s="1" customFormat="1">
      <c r="L730" s="40"/>
    </row>
    <row r="731" spans="12:12" s="1" customFormat="1">
      <c r="L731" s="40"/>
    </row>
    <row r="732" spans="12:12" s="1" customFormat="1">
      <c r="L732" s="40"/>
    </row>
    <row r="733" spans="12:12" s="1" customFormat="1">
      <c r="L733" s="40"/>
    </row>
    <row r="734" spans="12:12" s="1" customFormat="1">
      <c r="L734" s="40"/>
    </row>
    <row r="735" spans="12:12" s="1" customFormat="1">
      <c r="L735" s="40"/>
    </row>
    <row r="736" spans="12:12" s="1" customFormat="1">
      <c r="L736" s="40"/>
    </row>
    <row r="737" spans="12:12" s="1" customFormat="1">
      <c r="L737" s="40"/>
    </row>
    <row r="738" spans="12:12" s="1" customFormat="1">
      <c r="L738" s="40"/>
    </row>
    <row r="739" spans="12:12" s="1" customFormat="1">
      <c r="L739" s="40"/>
    </row>
    <row r="740" spans="12:12" s="1" customFormat="1">
      <c r="L740" s="40"/>
    </row>
    <row r="741" spans="12:12" s="1" customFormat="1">
      <c r="L741" s="40"/>
    </row>
    <row r="742" spans="12:12" s="1" customFormat="1">
      <c r="L742" s="40"/>
    </row>
    <row r="743" spans="12:12" s="1" customFormat="1">
      <c r="L743" s="40"/>
    </row>
    <row r="744" spans="12:12" s="1" customFormat="1">
      <c r="L744" s="40"/>
    </row>
    <row r="745" spans="12:12" s="1" customFormat="1">
      <c r="L745" s="40"/>
    </row>
    <row r="746" spans="12:12" s="1" customFormat="1">
      <c r="L746" s="40"/>
    </row>
    <row r="747" spans="12:12" s="1" customFormat="1">
      <c r="L747" s="40"/>
    </row>
    <row r="748" spans="12:12" s="1" customFormat="1">
      <c r="L748" s="40"/>
    </row>
    <row r="749" spans="12:12" s="1" customFormat="1">
      <c r="L749" s="40"/>
    </row>
    <row r="750" spans="12:12" s="1" customFormat="1">
      <c r="L750" s="40"/>
    </row>
    <row r="751" spans="12:12" s="1" customFormat="1">
      <c r="L751" s="40"/>
    </row>
    <row r="752" spans="12:12" s="1" customFormat="1">
      <c r="L752" s="40"/>
    </row>
    <row r="753" spans="12:12" s="1" customFormat="1">
      <c r="L753" s="40"/>
    </row>
    <row r="754" spans="12:12" s="1" customFormat="1">
      <c r="L754" s="40"/>
    </row>
    <row r="755" spans="12:12" s="1" customFormat="1">
      <c r="L755" s="40"/>
    </row>
    <row r="756" spans="12:12" s="1" customFormat="1">
      <c r="L756" s="40"/>
    </row>
    <row r="757" spans="12:12" s="1" customFormat="1">
      <c r="L757" s="40"/>
    </row>
    <row r="758" spans="12:12" s="1" customFormat="1">
      <c r="L758" s="40"/>
    </row>
    <row r="759" spans="12:12" s="1" customFormat="1">
      <c r="L759" s="40"/>
    </row>
    <row r="760" spans="12:12" s="1" customFormat="1">
      <c r="L760" s="40"/>
    </row>
    <row r="761" spans="12:12" s="1" customFormat="1">
      <c r="L761" s="40"/>
    </row>
    <row r="762" spans="12:12" s="1" customFormat="1">
      <c r="L762" s="40"/>
    </row>
    <row r="763" spans="12:12" s="1" customFormat="1">
      <c r="L763" s="40"/>
    </row>
    <row r="764" spans="12:12" s="1" customFormat="1">
      <c r="L764" s="40"/>
    </row>
    <row r="765" spans="12:12" s="1" customFormat="1">
      <c r="L765" s="40"/>
    </row>
    <row r="766" spans="12:12" s="1" customFormat="1">
      <c r="L766" s="40"/>
    </row>
    <row r="767" spans="12:12" s="1" customFormat="1">
      <c r="L767" s="40"/>
    </row>
    <row r="768" spans="12:12" s="1" customFormat="1">
      <c r="L768" s="40"/>
    </row>
    <row r="769" spans="12:12" s="1" customFormat="1">
      <c r="L769" s="40"/>
    </row>
    <row r="770" spans="12:12" s="1" customFormat="1">
      <c r="L770" s="40"/>
    </row>
    <row r="771" spans="12:12" s="1" customFormat="1">
      <c r="L771" s="40"/>
    </row>
    <row r="772" spans="12:12" s="1" customFormat="1">
      <c r="L772" s="40"/>
    </row>
    <row r="773" spans="12:12" s="1" customFormat="1">
      <c r="L773" s="40"/>
    </row>
    <row r="774" spans="12:12" s="1" customFormat="1">
      <c r="L774" s="40"/>
    </row>
    <row r="775" spans="12:12" s="1" customFormat="1">
      <c r="L775" s="40"/>
    </row>
    <row r="776" spans="12:12" s="1" customFormat="1">
      <c r="L776" s="40"/>
    </row>
    <row r="777" spans="12:12" s="1" customFormat="1">
      <c r="L777" s="40"/>
    </row>
    <row r="778" spans="12:12" s="1" customFormat="1">
      <c r="L778" s="40"/>
    </row>
    <row r="779" spans="12:12" s="1" customFormat="1">
      <c r="L779" s="40"/>
    </row>
    <row r="780" spans="12:12" s="1" customFormat="1">
      <c r="L780" s="40"/>
    </row>
    <row r="781" spans="12:12" s="1" customFormat="1">
      <c r="L781" s="40"/>
    </row>
    <row r="782" spans="12:12" s="1" customFormat="1">
      <c r="L782" s="40"/>
    </row>
    <row r="783" spans="12:12" s="1" customFormat="1">
      <c r="L783" s="40"/>
    </row>
    <row r="784" spans="12:12" s="1" customFormat="1">
      <c r="L784" s="40"/>
    </row>
    <row r="785" spans="12:12" s="1" customFormat="1">
      <c r="L785" s="40"/>
    </row>
    <row r="786" spans="12:12" s="1" customFormat="1">
      <c r="L786" s="40"/>
    </row>
    <row r="787" spans="12:12" s="1" customFormat="1">
      <c r="L787" s="40"/>
    </row>
    <row r="788" spans="12:12" s="1" customFormat="1">
      <c r="L788" s="40"/>
    </row>
    <row r="789" spans="12:12" s="1" customFormat="1">
      <c r="L789" s="40"/>
    </row>
    <row r="790" spans="12:12" s="1" customFormat="1">
      <c r="L790" s="40"/>
    </row>
    <row r="791" spans="12:12" s="1" customFormat="1">
      <c r="L791" s="40"/>
    </row>
    <row r="792" spans="12:12" s="1" customFormat="1">
      <c r="L792" s="40"/>
    </row>
    <row r="793" spans="12:12" s="1" customFormat="1">
      <c r="L793" s="40"/>
    </row>
    <row r="794" spans="12:12" s="1" customFormat="1">
      <c r="L794" s="40"/>
    </row>
    <row r="795" spans="12:12" s="1" customFormat="1">
      <c r="L795" s="40"/>
    </row>
    <row r="796" spans="12:12" s="1" customFormat="1">
      <c r="L796" s="40"/>
    </row>
    <row r="797" spans="12:12" s="1" customFormat="1">
      <c r="L797" s="40"/>
    </row>
    <row r="798" spans="12:12" s="1" customFormat="1">
      <c r="L798" s="40"/>
    </row>
    <row r="799" spans="12:12" s="1" customFormat="1">
      <c r="L799" s="40"/>
    </row>
    <row r="800" spans="12:12" s="1" customFormat="1">
      <c r="L800" s="40"/>
    </row>
    <row r="801" spans="12:12" s="1" customFormat="1">
      <c r="L801" s="40"/>
    </row>
    <row r="802" spans="12:12" s="1" customFormat="1">
      <c r="L802" s="40"/>
    </row>
    <row r="803" spans="12:12" s="1" customFormat="1">
      <c r="L803" s="40"/>
    </row>
    <row r="804" spans="12:12" s="1" customFormat="1">
      <c r="L804" s="40"/>
    </row>
    <row r="805" spans="12:12" s="1" customFormat="1">
      <c r="L805" s="40"/>
    </row>
    <row r="806" spans="12:12" s="1" customFormat="1">
      <c r="L806" s="40"/>
    </row>
    <row r="807" spans="12:12" s="1" customFormat="1">
      <c r="L807" s="40"/>
    </row>
    <row r="808" spans="12:12" s="1" customFormat="1">
      <c r="L808" s="40"/>
    </row>
    <row r="809" spans="12:12" s="1" customFormat="1">
      <c r="L809" s="40"/>
    </row>
    <row r="810" spans="12:12" s="1" customFormat="1">
      <c r="L810" s="40"/>
    </row>
    <row r="811" spans="12:12" s="1" customFormat="1">
      <c r="L811" s="40"/>
    </row>
    <row r="812" spans="12:12" s="1" customFormat="1">
      <c r="L812" s="40"/>
    </row>
    <row r="813" spans="12:12" s="1" customFormat="1">
      <c r="L813" s="40"/>
    </row>
    <row r="814" spans="12:12" s="1" customFormat="1">
      <c r="L814" s="40"/>
    </row>
    <row r="815" spans="12:12" s="1" customFormat="1">
      <c r="L815" s="40"/>
    </row>
    <row r="816" spans="12:12" s="1" customFormat="1">
      <c r="L816" s="40"/>
    </row>
    <row r="817" spans="12:12" s="1" customFormat="1">
      <c r="L817" s="40"/>
    </row>
    <row r="818" spans="12:12" s="1" customFormat="1">
      <c r="L818" s="40"/>
    </row>
    <row r="819" spans="12:12" s="1" customFormat="1">
      <c r="L819" s="40"/>
    </row>
    <row r="820" spans="12:12" s="1" customFormat="1">
      <c r="L820" s="40"/>
    </row>
    <row r="821" spans="12:12" s="1" customFormat="1">
      <c r="L821" s="40"/>
    </row>
    <row r="822" spans="12:12" s="1" customFormat="1">
      <c r="L822" s="40"/>
    </row>
    <row r="823" spans="12:12" s="1" customFormat="1">
      <c r="L823" s="40"/>
    </row>
    <row r="824" spans="12:12" s="1" customFormat="1">
      <c r="L824" s="40"/>
    </row>
    <row r="825" spans="12:12" s="1" customFormat="1">
      <c r="L825" s="40"/>
    </row>
    <row r="826" spans="12:12" s="1" customFormat="1">
      <c r="L826" s="40"/>
    </row>
    <row r="827" spans="12:12" s="1" customFormat="1">
      <c r="L827" s="40"/>
    </row>
    <row r="828" spans="12:12" s="1" customFormat="1">
      <c r="L828" s="40"/>
    </row>
    <row r="829" spans="12:12" s="1" customFormat="1">
      <c r="L829" s="40"/>
    </row>
    <row r="830" spans="12:12" s="1" customFormat="1">
      <c r="L830" s="40"/>
    </row>
    <row r="831" spans="12:12" s="1" customFormat="1">
      <c r="L831" s="40"/>
    </row>
    <row r="832" spans="12:12" s="1" customFormat="1">
      <c r="L832" s="40"/>
    </row>
    <row r="833" spans="12:12" s="1" customFormat="1">
      <c r="L833" s="40"/>
    </row>
    <row r="834" spans="12:12" s="1" customFormat="1">
      <c r="L834" s="40"/>
    </row>
    <row r="835" spans="12:12" s="1" customFormat="1">
      <c r="L835" s="40"/>
    </row>
    <row r="836" spans="12:12" s="1" customFormat="1">
      <c r="L836" s="40"/>
    </row>
    <row r="837" spans="12:12" s="1" customFormat="1">
      <c r="L837" s="40"/>
    </row>
    <row r="838" spans="12:12" s="1" customFormat="1">
      <c r="L838" s="40"/>
    </row>
    <row r="839" spans="12:12" s="1" customFormat="1">
      <c r="L839" s="40"/>
    </row>
    <row r="840" spans="12:12" s="1" customFormat="1">
      <c r="L840" s="40"/>
    </row>
    <row r="841" spans="12:12" s="1" customFormat="1">
      <c r="L841" s="40"/>
    </row>
    <row r="842" spans="12:12" s="1" customFormat="1">
      <c r="L842" s="40"/>
    </row>
    <row r="843" spans="12:12" s="1" customFormat="1">
      <c r="L843" s="40"/>
    </row>
    <row r="844" spans="12:12" s="1" customFormat="1">
      <c r="L844" s="40"/>
    </row>
    <row r="845" spans="12:12" s="1" customFormat="1">
      <c r="L845" s="40"/>
    </row>
    <row r="846" spans="12:12" s="1" customFormat="1">
      <c r="L846" s="40"/>
    </row>
    <row r="847" spans="12:12" s="1" customFormat="1">
      <c r="L847" s="40"/>
    </row>
    <row r="848" spans="12:12" s="1" customFormat="1">
      <c r="L848" s="40"/>
    </row>
    <row r="849" spans="12:12" s="1" customFormat="1">
      <c r="L849" s="40"/>
    </row>
    <row r="850" spans="12:12" s="1" customFormat="1">
      <c r="L850" s="40"/>
    </row>
    <row r="851" spans="12:12" s="1" customFormat="1">
      <c r="L851" s="40"/>
    </row>
    <row r="852" spans="12:12" s="1" customFormat="1">
      <c r="L852" s="40"/>
    </row>
    <row r="853" spans="12:12" s="1" customFormat="1">
      <c r="L853" s="40"/>
    </row>
    <row r="854" spans="12:12" s="1" customFormat="1">
      <c r="L854" s="40"/>
    </row>
    <row r="855" spans="12:12" s="1" customFormat="1">
      <c r="L855" s="40"/>
    </row>
    <row r="856" spans="12:12" s="1" customFormat="1">
      <c r="L856" s="40"/>
    </row>
    <row r="857" spans="12:12" s="1" customFormat="1">
      <c r="L857" s="40"/>
    </row>
    <row r="858" spans="12:12" s="1" customFormat="1">
      <c r="L858" s="40"/>
    </row>
    <row r="859" spans="12:12" s="1" customFormat="1">
      <c r="L859" s="40"/>
    </row>
    <row r="860" spans="12:12" s="1" customFormat="1">
      <c r="L860" s="40"/>
    </row>
    <row r="861" spans="12:12" s="1" customFormat="1">
      <c r="L861" s="40"/>
    </row>
    <row r="862" spans="12:12" s="1" customFormat="1">
      <c r="L862" s="40"/>
    </row>
    <row r="863" spans="12:12" s="1" customFormat="1">
      <c r="L863" s="40"/>
    </row>
    <row r="864" spans="12:12" s="1" customFormat="1">
      <c r="L864" s="40"/>
    </row>
    <row r="865" spans="12:12" s="1" customFormat="1">
      <c r="L865" s="40"/>
    </row>
    <row r="866" spans="12:12" s="1" customFormat="1">
      <c r="L866" s="40"/>
    </row>
    <row r="867" spans="12:12" s="1" customFormat="1">
      <c r="L867" s="40"/>
    </row>
    <row r="868" spans="12:12" s="1" customFormat="1">
      <c r="L868" s="40"/>
    </row>
    <row r="869" spans="12:12" s="1" customFormat="1">
      <c r="L869" s="40"/>
    </row>
    <row r="870" spans="12:12" s="1" customFormat="1">
      <c r="L870" s="40"/>
    </row>
    <row r="871" spans="12:12" s="1" customFormat="1">
      <c r="L871" s="40"/>
    </row>
    <row r="872" spans="12:12" s="1" customFormat="1">
      <c r="L872" s="40"/>
    </row>
    <row r="873" spans="12:12" s="1" customFormat="1">
      <c r="L873" s="40"/>
    </row>
    <row r="874" spans="12:12" s="1" customFormat="1">
      <c r="L874" s="40"/>
    </row>
    <row r="875" spans="12:12" s="1" customFormat="1">
      <c r="L875" s="40"/>
    </row>
    <row r="876" spans="12:12" s="1" customFormat="1">
      <c r="L876" s="40"/>
    </row>
    <row r="877" spans="12:12" s="1" customFormat="1">
      <c r="L877" s="40"/>
    </row>
    <row r="878" spans="12:12" s="1" customFormat="1">
      <c r="L878" s="40"/>
    </row>
    <row r="879" spans="12:12" s="1" customFormat="1">
      <c r="L879" s="40"/>
    </row>
    <row r="880" spans="12:12" s="1" customFormat="1">
      <c r="L880" s="40"/>
    </row>
    <row r="881" spans="12:12" s="1" customFormat="1">
      <c r="L881" s="40"/>
    </row>
    <row r="882" spans="12:12" s="1" customFormat="1">
      <c r="L882" s="40"/>
    </row>
    <row r="883" spans="12:12" s="1" customFormat="1">
      <c r="L883" s="40"/>
    </row>
    <row r="884" spans="12:12" s="1" customFormat="1">
      <c r="L884" s="40"/>
    </row>
    <row r="885" spans="12:12" s="1" customFormat="1">
      <c r="L885" s="40"/>
    </row>
    <row r="886" spans="12:12" s="1" customFormat="1">
      <c r="L886" s="40"/>
    </row>
    <row r="887" spans="12:12" s="1" customFormat="1">
      <c r="L887" s="40"/>
    </row>
    <row r="888" spans="12:12" s="1" customFormat="1">
      <c r="L888" s="40"/>
    </row>
    <row r="889" spans="12:12" s="1" customFormat="1">
      <c r="L889" s="40"/>
    </row>
    <row r="890" spans="12:12" s="1" customFormat="1">
      <c r="L890" s="40"/>
    </row>
    <row r="891" spans="12:12" s="1" customFormat="1">
      <c r="L891" s="40"/>
    </row>
    <row r="892" spans="12:12" s="1" customFormat="1">
      <c r="L892" s="40"/>
    </row>
    <row r="893" spans="12:12" s="1" customFormat="1">
      <c r="L893" s="40"/>
    </row>
    <row r="894" spans="12:12" s="1" customFormat="1">
      <c r="L894" s="40"/>
    </row>
    <row r="895" spans="12:12" s="1" customFormat="1">
      <c r="L895" s="40"/>
    </row>
    <row r="896" spans="12:12" s="1" customFormat="1">
      <c r="L896" s="40"/>
    </row>
    <row r="897" spans="12:12" s="1" customFormat="1">
      <c r="L897" s="40"/>
    </row>
    <row r="898" spans="12:12" s="1" customFormat="1">
      <c r="L898" s="40"/>
    </row>
    <row r="899" spans="12:12" s="1" customFormat="1">
      <c r="L899" s="40"/>
    </row>
    <row r="900" spans="12:12" s="1" customFormat="1">
      <c r="L900" s="40"/>
    </row>
    <row r="901" spans="12:12" s="1" customFormat="1">
      <c r="L901" s="40"/>
    </row>
    <row r="902" spans="12:12" s="1" customFormat="1">
      <c r="L902" s="40"/>
    </row>
    <row r="903" spans="12:12" s="1" customFormat="1">
      <c r="L903" s="40"/>
    </row>
    <row r="904" spans="12:12" s="1" customFormat="1">
      <c r="L904" s="40"/>
    </row>
    <row r="905" spans="12:12" s="1" customFormat="1">
      <c r="L905" s="40"/>
    </row>
    <row r="906" spans="12:12" s="1" customFormat="1">
      <c r="L906" s="40"/>
    </row>
    <row r="907" spans="12:12" s="1" customFormat="1">
      <c r="L907" s="40"/>
    </row>
    <row r="908" spans="12:12" s="1" customFormat="1">
      <c r="L908" s="40"/>
    </row>
    <row r="909" spans="12:12" s="1" customFormat="1">
      <c r="L909" s="40"/>
    </row>
    <row r="910" spans="12:12" s="1" customFormat="1">
      <c r="L910" s="40"/>
    </row>
    <row r="911" spans="12:12" s="1" customFormat="1">
      <c r="L911" s="40"/>
    </row>
    <row r="912" spans="12:12" s="1" customFormat="1">
      <c r="L912" s="40"/>
    </row>
    <row r="913" spans="12:12" s="1" customFormat="1">
      <c r="L913" s="40"/>
    </row>
    <row r="914" spans="12:12" s="1" customFormat="1">
      <c r="L914" s="40"/>
    </row>
    <row r="915" spans="12:12" s="1" customFormat="1">
      <c r="L915" s="40"/>
    </row>
    <row r="916" spans="12:12" s="1" customFormat="1">
      <c r="L916" s="40"/>
    </row>
    <row r="917" spans="12:12" s="1" customFormat="1">
      <c r="L917" s="40"/>
    </row>
    <row r="918" spans="12:12" s="1" customFormat="1">
      <c r="L918" s="40"/>
    </row>
    <row r="919" spans="12:12" s="1" customFormat="1">
      <c r="L919" s="40"/>
    </row>
    <row r="920" spans="12:12" s="1" customFormat="1">
      <c r="L920" s="40"/>
    </row>
    <row r="921" spans="12:12" s="1" customFormat="1">
      <c r="L921" s="40"/>
    </row>
    <row r="922" spans="12:12" s="1" customFormat="1">
      <c r="L922" s="40"/>
    </row>
    <row r="923" spans="12:12" s="1" customFormat="1">
      <c r="L923" s="40"/>
    </row>
    <row r="924" spans="12:12" s="1" customFormat="1">
      <c r="L924" s="40"/>
    </row>
    <row r="925" spans="12:12" s="1" customFormat="1">
      <c r="L925" s="40"/>
    </row>
    <row r="926" spans="12:12" s="1" customFormat="1">
      <c r="L926" s="40"/>
    </row>
    <row r="927" spans="12:12" s="1" customFormat="1">
      <c r="L927" s="40"/>
    </row>
    <row r="928" spans="12:12" s="1" customFormat="1">
      <c r="L928" s="40"/>
    </row>
    <row r="929" spans="12:12" s="1" customFormat="1">
      <c r="L929" s="40"/>
    </row>
    <row r="930" spans="12:12" s="1" customFormat="1">
      <c r="L930" s="40"/>
    </row>
    <row r="931" spans="12:12" s="1" customFormat="1">
      <c r="L931" s="40"/>
    </row>
    <row r="932" spans="12:12" s="1" customFormat="1">
      <c r="L932" s="40"/>
    </row>
    <row r="933" spans="12:12" s="1" customFormat="1">
      <c r="L933" s="40"/>
    </row>
    <row r="934" spans="12:12" s="1" customFormat="1">
      <c r="L934" s="40"/>
    </row>
    <row r="935" spans="12:12" s="1" customFormat="1">
      <c r="L935" s="40"/>
    </row>
    <row r="936" spans="12:12" s="1" customFormat="1">
      <c r="L936" s="40"/>
    </row>
    <row r="937" spans="12:12" s="1" customFormat="1">
      <c r="L937" s="40"/>
    </row>
    <row r="938" spans="12:12" s="1" customFormat="1">
      <c r="L938" s="40"/>
    </row>
    <row r="939" spans="12:12" s="1" customFormat="1">
      <c r="L939" s="40"/>
    </row>
    <row r="940" spans="12:12" s="1" customFormat="1">
      <c r="L940" s="40"/>
    </row>
    <row r="941" spans="12:12" s="1" customFormat="1">
      <c r="L941" s="40"/>
    </row>
    <row r="942" spans="12:12" s="1" customFormat="1">
      <c r="L942" s="40"/>
    </row>
    <row r="943" spans="12:12" s="1" customFormat="1">
      <c r="L943" s="40"/>
    </row>
    <row r="944" spans="12:12" s="1" customFormat="1">
      <c r="L944" s="40"/>
    </row>
    <row r="945" spans="12:12" s="1" customFormat="1">
      <c r="L945" s="40"/>
    </row>
    <row r="946" spans="12:12" s="1" customFormat="1">
      <c r="L946" s="40"/>
    </row>
    <row r="947" spans="12:12" s="1" customFormat="1">
      <c r="L947" s="40"/>
    </row>
    <row r="948" spans="12:12" s="1" customFormat="1">
      <c r="L948" s="40"/>
    </row>
    <row r="949" spans="12:12" s="1" customFormat="1">
      <c r="L949" s="40"/>
    </row>
    <row r="950" spans="12:12" s="1" customFormat="1">
      <c r="L950" s="40"/>
    </row>
    <row r="951" spans="12:12" s="1" customFormat="1">
      <c r="L951" s="40"/>
    </row>
    <row r="952" spans="12:12" s="1" customFormat="1">
      <c r="L952" s="40"/>
    </row>
    <row r="953" spans="12:12" s="1" customFormat="1">
      <c r="L953" s="40"/>
    </row>
    <row r="954" spans="12:12" s="1" customFormat="1">
      <c r="L954" s="40"/>
    </row>
    <row r="955" spans="12:12" s="1" customFormat="1">
      <c r="L955" s="40"/>
    </row>
    <row r="956" spans="12:12" s="1" customFormat="1">
      <c r="L956" s="40"/>
    </row>
    <row r="957" spans="12:12" s="1" customFormat="1">
      <c r="L957" s="40"/>
    </row>
    <row r="958" spans="12:12" s="1" customFormat="1">
      <c r="L958" s="40"/>
    </row>
    <row r="959" spans="12:12" s="1" customFormat="1">
      <c r="L959" s="40"/>
    </row>
    <row r="960" spans="12:12" s="1" customFormat="1">
      <c r="L960" s="40"/>
    </row>
    <row r="961" spans="12:12" s="1" customFormat="1">
      <c r="L961" s="40"/>
    </row>
    <row r="962" spans="12:12" s="1" customFormat="1">
      <c r="L962" s="40"/>
    </row>
    <row r="963" spans="12:12" s="1" customFormat="1">
      <c r="L963" s="40"/>
    </row>
    <row r="964" spans="12:12" s="1" customFormat="1">
      <c r="L964" s="40"/>
    </row>
    <row r="965" spans="12:12" s="1" customFormat="1">
      <c r="L965" s="40"/>
    </row>
    <row r="966" spans="12:12" s="1" customFormat="1">
      <c r="L966" s="40"/>
    </row>
    <row r="967" spans="12:12" s="1" customFormat="1">
      <c r="L967" s="40"/>
    </row>
    <row r="968" spans="12:12" s="1" customFormat="1">
      <c r="L968" s="40"/>
    </row>
    <row r="969" spans="12:12" s="1" customFormat="1">
      <c r="L969" s="40"/>
    </row>
    <row r="970" spans="12:12" s="1" customFormat="1">
      <c r="L970" s="40"/>
    </row>
    <row r="971" spans="12:12" s="1" customFormat="1">
      <c r="L971" s="40"/>
    </row>
    <row r="972" spans="12:12" s="1" customFormat="1">
      <c r="L972" s="40"/>
    </row>
    <row r="973" spans="12:12" s="1" customFormat="1">
      <c r="L973" s="40"/>
    </row>
    <row r="974" spans="12:12" s="1" customFormat="1">
      <c r="L974" s="40"/>
    </row>
    <row r="975" spans="12:12" s="1" customFormat="1">
      <c r="L975" s="40"/>
    </row>
    <row r="976" spans="12:12" s="1" customFormat="1">
      <c r="L976" s="40"/>
    </row>
    <row r="977" spans="12:12" s="1" customFormat="1">
      <c r="L977" s="40"/>
    </row>
    <row r="978" spans="12:12" s="1" customFormat="1">
      <c r="L978" s="40"/>
    </row>
    <row r="979" spans="12:12" s="1" customFormat="1">
      <c r="L979" s="40"/>
    </row>
    <row r="980" spans="12:12" s="1" customFormat="1">
      <c r="L980" s="40"/>
    </row>
    <row r="981" spans="12:12" s="1" customFormat="1">
      <c r="L981" s="40"/>
    </row>
    <row r="982" spans="12:12" s="1" customFormat="1">
      <c r="L982" s="40"/>
    </row>
    <row r="983" spans="12:12" s="1" customFormat="1">
      <c r="L983" s="40"/>
    </row>
    <row r="984" spans="12:12" s="1" customFormat="1">
      <c r="L984" s="40"/>
    </row>
    <row r="985" spans="12:12" s="1" customFormat="1">
      <c r="L985" s="40"/>
    </row>
    <row r="986" spans="12:12" s="1" customFormat="1">
      <c r="L986" s="40"/>
    </row>
    <row r="987" spans="12:12" s="1" customFormat="1">
      <c r="L987" s="40"/>
    </row>
    <row r="988" spans="12:12" s="1" customFormat="1">
      <c r="L988" s="40"/>
    </row>
    <row r="989" spans="12:12" s="1" customFormat="1">
      <c r="L989" s="40"/>
    </row>
    <row r="990" spans="12:12" s="1" customFormat="1">
      <c r="L990" s="40"/>
    </row>
    <row r="991" spans="12:12" s="1" customFormat="1">
      <c r="L991" s="40"/>
    </row>
    <row r="992" spans="12:12" s="1" customFormat="1">
      <c r="L992" s="40"/>
    </row>
    <row r="993" spans="12:12" s="1" customFormat="1">
      <c r="L993" s="40"/>
    </row>
    <row r="994" spans="12:12" s="1" customFormat="1">
      <c r="L994" s="40"/>
    </row>
    <row r="995" spans="12:12" s="1" customFormat="1">
      <c r="L995" s="40"/>
    </row>
    <row r="996" spans="12:12" s="1" customFormat="1">
      <c r="L996" s="40"/>
    </row>
    <row r="997" spans="12:12" s="1" customFormat="1">
      <c r="L997" s="40"/>
    </row>
    <row r="998" spans="12:12" s="1" customFormat="1">
      <c r="L998" s="40"/>
    </row>
    <row r="999" spans="12:12" s="1" customFormat="1">
      <c r="L999" s="40"/>
    </row>
    <row r="1000" spans="12:12" s="1" customFormat="1">
      <c r="L1000" s="40"/>
    </row>
    <row r="1001" spans="12:12" s="1" customFormat="1">
      <c r="L1001" s="40"/>
    </row>
    <row r="1002" spans="12:12" s="1" customFormat="1">
      <c r="L1002" s="40"/>
    </row>
    <row r="1003" spans="12:12" s="1" customFormat="1">
      <c r="L1003" s="40"/>
    </row>
    <row r="1004" spans="12:12" s="1" customFormat="1">
      <c r="L1004" s="40"/>
    </row>
    <row r="1005" spans="12:12" s="1" customFormat="1">
      <c r="L1005" s="40"/>
    </row>
    <row r="1006" spans="12:12" s="1" customFormat="1">
      <c r="L1006" s="40"/>
    </row>
    <row r="1007" spans="12:12" s="1" customFormat="1">
      <c r="L1007" s="40"/>
    </row>
    <row r="1008" spans="12:12" s="1" customFormat="1">
      <c r="L1008" s="40"/>
    </row>
    <row r="1009" spans="12:12" s="1" customFormat="1">
      <c r="L1009" s="40"/>
    </row>
    <row r="1010" spans="12:12" s="1" customFormat="1">
      <c r="L1010" s="40"/>
    </row>
    <row r="1011" spans="12:12" s="1" customFormat="1">
      <c r="L1011" s="40"/>
    </row>
    <row r="1012" spans="12:12" s="1" customFormat="1">
      <c r="L1012" s="40"/>
    </row>
    <row r="1013" spans="12:12" s="1" customFormat="1">
      <c r="L1013" s="40"/>
    </row>
    <row r="1014" spans="12:12" s="1" customFormat="1">
      <c r="L1014" s="40"/>
    </row>
    <row r="1015" spans="12:12" s="1" customFormat="1">
      <c r="L1015" s="40"/>
    </row>
    <row r="1016" spans="12:12" s="1" customFormat="1">
      <c r="L1016" s="40"/>
    </row>
    <row r="1017" spans="12:12" s="1" customFormat="1">
      <c r="L1017" s="40"/>
    </row>
    <row r="1018" spans="12:12" s="1" customFormat="1">
      <c r="L1018" s="40"/>
    </row>
    <row r="1019" spans="12:12" s="1" customFormat="1">
      <c r="L1019" s="40"/>
    </row>
    <row r="1020" spans="12:12" s="1" customFormat="1">
      <c r="L1020" s="40"/>
    </row>
    <row r="1021" spans="12:12" s="1" customFormat="1">
      <c r="L1021" s="40"/>
    </row>
    <row r="1022" spans="12:12" s="1" customFormat="1">
      <c r="L1022" s="40"/>
    </row>
  </sheetData>
  <mergeCells count="21">
    <mergeCell ref="D19:K19"/>
    <mergeCell ref="D20:K20"/>
    <mergeCell ref="D21:K21"/>
    <mergeCell ref="D22:L22"/>
    <mergeCell ref="D14:K14"/>
    <mergeCell ref="D15:K15"/>
    <mergeCell ref="D16:K16"/>
    <mergeCell ref="D17:K17"/>
    <mergeCell ref="D18:K18"/>
    <mergeCell ref="D8:K8"/>
    <mergeCell ref="D9:K9"/>
    <mergeCell ref="D10:K10"/>
    <mergeCell ref="L10:L13"/>
    <mergeCell ref="D11:J11"/>
    <mergeCell ref="D12:J12"/>
    <mergeCell ref="D13:K13"/>
    <mergeCell ref="C2:I2"/>
    <mergeCell ref="C3:K3"/>
    <mergeCell ref="C5:K5"/>
    <mergeCell ref="D6:K6"/>
    <mergeCell ref="D7:K7"/>
  </mergeCells>
  <pageMargins left="0.7" right="0.7" top="0.75" bottom="0.75" header="0.511811023622047" footer="0.511811023622047"/>
  <pageSetup orientation="landscape" horizontalDpi="300" verticalDpi="300"/>
  <legacyDrawing r:id="rId1"/>
  <picture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tabColor rgb="FF7E93E9"/>
  </sheetPr>
  <dimension ref="A2:AMJ1021"/>
  <sheetViews>
    <sheetView showGridLines="0" zoomScale="50" zoomScaleNormal="50" workbookViewId="0">
      <selection activeCell="O16" sqref="O16"/>
    </sheetView>
  </sheetViews>
  <sheetFormatPr baseColWidth="10" defaultColWidth="11.6640625" defaultRowHeight="16"/>
  <cols>
    <col min="1" max="1" width="10.6640625" style="1" customWidth="1"/>
    <col min="2" max="2" width="10.6640625" style="22" hidden="1" customWidth="1"/>
    <col min="3" max="3" width="10.33203125" style="22" customWidth="1"/>
    <col min="4" max="4" width="21.33203125" style="22" customWidth="1"/>
    <col min="5" max="5" width="9.5" style="22" customWidth="1"/>
    <col min="6" max="6" width="11.33203125" style="22" customWidth="1"/>
    <col min="7" max="7" width="11.5" style="22" customWidth="1"/>
    <col min="8" max="8" width="28.1640625" style="22" customWidth="1"/>
    <col min="9" max="9" width="60.6640625" style="22" customWidth="1"/>
    <col min="10" max="10" width="13.6640625" style="22" customWidth="1"/>
    <col min="11" max="11" width="8.6640625" style="22" customWidth="1"/>
    <col min="12" max="12" width="3.83203125" style="58" customWidth="1"/>
    <col min="13" max="95" width="11.6640625" style="1"/>
    <col min="96" max="1024" width="11.6640625" style="22"/>
  </cols>
  <sheetData>
    <row r="2" spans="1:95" ht="45" customHeight="1">
      <c r="A2" s="40"/>
      <c r="B2" s="41"/>
      <c r="C2" s="456" t="s">
        <v>263</v>
      </c>
      <c r="D2" s="456"/>
      <c r="E2" s="456"/>
      <c r="F2" s="456"/>
      <c r="G2" s="456"/>
      <c r="H2" s="456"/>
      <c r="I2" s="456"/>
      <c r="J2" s="151" t="s">
        <v>45</v>
      </c>
      <c r="K2" s="43">
        <f>IF(B6=TRUE(),0,($C$21+N(K18)+N(K19))/3)</f>
        <v>0.79999999999999993</v>
      </c>
      <c r="L2" s="44" t="s">
        <v>46</v>
      </c>
    </row>
    <row r="3" spans="1:95" ht="49.5" customHeight="1">
      <c r="A3" s="40"/>
      <c r="B3" s="41"/>
      <c r="C3" s="394" t="s">
        <v>264</v>
      </c>
      <c r="D3" s="394"/>
      <c r="E3" s="394"/>
      <c r="F3" s="394"/>
      <c r="G3" s="394"/>
      <c r="H3" s="394"/>
      <c r="I3" s="394"/>
      <c r="J3" s="394"/>
      <c r="K3" s="394"/>
      <c r="L3" s="60" t="s">
        <v>46</v>
      </c>
    </row>
    <row r="4" spans="1:95" ht="9.75" customHeight="1">
      <c r="I4" s="5"/>
      <c r="J4" s="5"/>
      <c r="K4" s="5"/>
      <c r="L4" s="61"/>
    </row>
    <row r="5" spans="1:95" s="11" customFormat="1" ht="69.75" customHeight="1">
      <c r="A5" s="40"/>
      <c r="B5" s="41"/>
      <c r="C5" s="457" t="s">
        <v>265</v>
      </c>
      <c r="D5" s="457"/>
      <c r="E5" s="457"/>
      <c r="F5" s="457"/>
      <c r="G5" s="457"/>
      <c r="H5" s="457"/>
      <c r="I5" s="457"/>
      <c r="J5" s="457"/>
      <c r="K5" s="457"/>
      <c r="L5" s="49" t="s">
        <v>46</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row>
    <row r="6" spans="1:95" ht="49.5" customHeight="1">
      <c r="A6" s="40"/>
      <c r="B6" s="41" t="b">
        <f>FALSE()</f>
        <v>0</v>
      </c>
      <c r="C6" s="62"/>
      <c r="D6" s="396" t="s">
        <v>266</v>
      </c>
      <c r="E6" s="396"/>
      <c r="F6" s="396"/>
      <c r="G6" s="396"/>
      <c r="H6" s="396"/>
      <c r="I6" s="396"/>
      <c r="J6" s="396"/>
      <c r="K6" s="396"/>
      <c r="L6" s="70" t="s">
        <v>46</v>
      </c>
    </row>
    <row r="7" spans="1:95" ht="49.5" customHeight="1">
      <c r="A7" s="40"/>
      <c r="B7" s="41" t="b">
        <f>TRUE()</f>
        <v>1</v>
      </c>
      <c r="C7" s="50"/>
      <c r="D7" s="458" t="s">
        <v>267</v>
      </c>
      <c r="E7" s="458"/>
      <c r="F7" s="458"/>
      <c r="G7" s="458"/>
      <c r="H7" s="458"/>
      <c r="I7" s="458"/>
      <c r="J7" s="458"/>
      <c r="K7" s="458"/>
      <c r="L7" s="51" t="s">
        <v>46</v>
      </c>
    </row>
    <row r="8" spans="1:95" ht="49.5" customHeight="1">
      <c r="A8" s="40"/>
      <c r="B8" s="41" t="b">
        <f>TRUE()</f>
        <v>1</v>
      </c>
      <c r="C8" s="50"/>
      <c r="D8" s="458" t="s">
        <v>268</v>
      </c>
      <c r="E8" s="458"/>
      <c r="F8" s="458"/>
      <c r="G8" s="458"/>
      <c r="H8" s="458"/>
      <c r="I8" s="458"/>
      <c r="J8" s="458"/>
      <c r="K8" s="458"/>
      <c r="L8" s="51" t="s">
        <v>46</v>
      </c>
    </row>
    <row r="9" spans="1:95" ht="49.5" customHeight="1">
      <c r="A9" s="40"/>
      <c r="B9" s="41" t="b">
        <f>TRUE()</f>
        <v>1</v>
      </c>
      <c r="C9" s="50"/>
      <c r="D9" s="458" t="s">
        <v>269</v>
      </c>
      <c r="E9" s="458"/>
      <c r="F9" s="458"/>
      <c r="G9" s="458"/>
      <c r="H9" s="458"/>
      <c r="I9" s="458"/>
      <c r="J9" s="458"/>
      <c r="K9" s="458"/>
      <c r="L9" s="51" t="s">
        <v>46</v>
      </c>
    </row>
    <row r="10" spans="1:95" ht="49.5" customHeight="1">
      <c r="A10" s="40"/>
      <c r="B10" s="41" t="b">
        <f>TRUE()</f>
        <v>1</v>
      </c>
      <c r="C10" s="50"/>
      <c r="D10" s="458" t="s">
        <v>270</v>
      </c>
      <c r="E10" s="458"/>
      <c r="F10" s="458"/>
      <c r="G10" s="458"/>
      <c r="H10" s="458"/>
      <c r="I10" s="458"/>
      <c r="J10" s="458"/>
      <c r="K10" s="458"/>
      <c r="L10" s="51" t="s">
        <v>46</v>
      </c>
    </row>
    <row r="11" spans="1:95" ht="49.5" customHeight="1">
      <c r="A11" s="40"/>
      <c r="B11" s="41" t="b">
        <f>TRUE()</f>
        <v>1</v>
      </c>
      <c r="C11" s="50"/>
      <c r="D11" s="458" t="s">
        <v>271</v>
      </c>
      <c r="E11" s="458"/>
      <c r="F11" s="458"/>
      <c r="G11" s="458"/>
      <c r="H11" s="458"/>
      <c r="I11" s="458"/>
      <c r="J11" s="458"/>
      <c r="K11" s="458"/>
      <c r="L11" s="51" t="s">
        <v>46</v>
      </c>
    </row>
    <row r="12" spans="1:95" ht="49.5" customHeight="1">
      <c r="A12" s="40"/>
      <c r="B12" s="41" t="b">
        <f>TRUE()</f>
        <v>1</v>
      </c>
      <c r="C12" s="50"/>
      <c r="D12" s="458" t="s">
        <v>272</v>
      </c>
      <c r="E12" s="458"/>
      <c r="F12" s="458"/>
      <c r="G12" s="458"/>
      <c r="H12" s="458"/>
      <c r="I12" s="458"/>
      <c r="J12" s="458"/>
      <c r="K12" s="458"/>
      <c r="L12" s="51" t="s">
        <v>46</v>
      </c>
    </row>
    <row r="13" spans="1:95" ht="49.5" customHeight="1">
      <c r="A13" s="40"/>
      <c r="B13" s="41" t="b">
        <f>FALSE()</f>
        <v>0</v>
      </c>
      <c r="C13" s="50"/>
      <c r="D13" s="458" t="s">
        <v>273</v>
      </c>
      <c r="E13" s="458"/>
      <c r="F13" s="458"/>
      <c r="G13" s="458"/>
      <c r="H13" s="458"/>
      <c r="I13" s="458"/>
      <c r="J13" s="458"/>
      <c r="K13" s="458"/>
      <c r="L13" s="51" t="s">
        <v>46</v>
      </c>
    </row>
    <row r="14" spans="1:95" ht="49.5" customHeight="1">
      <c r="A14" s="40"/>
      <c r="B14" s="41"/>
      <c r="C14" s="460" t="s">
        <v>274</v>
      </c>
      <c r="D14" s="460"/>
      <c r="E14" s="460"/>
      <c r="F14" s="460"/>
      <c r="G14" s="460"/>
      <c r="H14" s="460"/>
      <c r="I14" s="460"/>
      <c r="J14" s="460"/>
      <c r="K14" s="460"/>
      <c r="L14" s="51" t="s">
        <v>46</v>
      </c>
    </row>
    <row r="15" spans="1:95" ht="30" customHeight="1">
      <c r="A15" s="40"/>
      <c r="B15" s="41" t="b">
        <f>TRUE()</f>
        <v>1</v>
      </c>
      <c r="C15" s="50"/>
      <c r="D15" s="461" t="s">
        <v>275</v>
      </c>
      <c r="E15" s="461"/>
      <c r="F15" s="461"/>
      <c r="G15" s="461"/>
      <c r="H15" s="461"/>
      <c r="I15" s="461"/>
      <c r="J15" s="461"/>
      <c r="K15" s="461"/>
      <c r="L15" s="51" t="s">
        <v>46</v>
      </c>
    </row>
    <row r="16" spans="1:95" ht="30" customHeight="1">
      <c r="A16" s="40"/>
      <c r="B16" s="41" t="b">
        <f>FALSE()</f>
        <v>0</v>
      </c>
      <c r="C16" s="50"/>
      <c r="D16" s="461" t="s">
        <v>276</v>
      </c>
      <c r="E16" s="461"/>
      <c r="F16" s="461"/>
      <c r="G16" s="461"/>
      <c r="H16" s="461"/>
      <c r="I16" s="461"/>
      <c r="J16" s="461"/>
      <c r="K16" s="461"/>
      <c r="L16" s="51" t="s">
        <v>46</v>
      </c>
    </row>
    <row r="17" spans="1:95" ht="30" customHeight="1">
      <c r="A17" s="40"/>
      <c r="B17" s="41" t="b">
        <f>TRUE()</f>
        <v>1</v>
      </c>
      <c r="C17" s="50"/>
      <c r="D17" s="462" t="s">
        <v>277</v>
      </c>
      <c r="E17" s="462"/>
      <c r="F17" s="462"/>
      <c r="G17" s="462"/>
      <c r="H17" s="462"/>
      <c r="I17" s="462"/>
      <c r="J17" s="462"/>
      <c r="K17" s="462"/>
      <c r="L17" s="51" t="s">
        <v>46</v>
      </c>
    </row>
    <row r="18" spans="1:95" s="11" customFormat="1" ht="30" customHeight="1">
      <c r="A18" s="40"/>
      <c r="B18" s="41"/>
      <c r="C18" s="127"/>
      <c r="D18" s="446" t="s">
        <v>278</v>
      </c>
      <c r="E18" s="446"/>
      <c r="F18" s="446"/>
      <c r="G18" s="446"/>
      <c r="H18" s="446"/>
      <c r="I18" s="446"/>
      <c r="J18" s="446"/>
      <c r="K18" s="53">
        <v>0.6</v>
      </c>
      <c r="L18" s="63" t="s">
        <v>46</v>
      </c>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row>
    <row r="19" spans="1:95" s="11" customFormat="1" ht="30" customHeight="1">
      <c r="A19" s="40"/>
      <c r="B19" s="41"/>
      <c r="C19" s="127"/>
      <c r="D19" s="446" t="s">
        <v>279</v>
      </c>
      <c r="E19" s="446"/>
      <c r="F19" s="446"/>
      <c r="G19" s="446"/>
      <c r="H19" s="446"/>
      <c r="I19" s="446"/>
      <c r="J19" s="446"/>
      <c r="K19" s="53">
        <v>1</v>
      </c>
      <c r="L19" s="63" t="s">
        <v>46</v>
      </c>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row>
    <row r="20" spans="1:95" ht="39.75" customHeight="1">
      <c r="C20" s="55"/>
      <c r="D20" s="459" t="s">
        <v>114</v>
      </c>
      <c r="E20" s="459"/>
      <c r="F20" s="459"/>
      <c r="G20" s="459"/>
      <c r="H20" s="459"/>
      <c r="I20" s="459"/>
      <c r="J20" s="459"/>
      <c r="K20" s="459"/>
      <c r="L20" s="459"/>
    </row>
    <row r="21" spans="1:95" ht="38.25" customHeight="1">
      <c r="A21" s="40"/>
      <c r="B21" s="41"/>
      <c r="C21" s="38">
        <f>IF($B$6=TRUE(),0,COUNTIF($B$7:$B$17,TRUE())/10)</f>
        <v>0.8</v>
      </c>
      <c r="D21" s="430"/>
      <c r="E21" s="430"/>
      <c r="F21" s="430"/>
      <c r="G21" s="430"/>
      <c r="H21" s="430"/>
      <c r="I21" s="430"/>
      <c r="J21" s="430"/>
      <c r="K21" s="430"/>
      <c r="L21" s="430"/>
    </row>
    <row r="22" spans="1:95" s="1" customFormat="1" ht="9.75" customHeight="1">
      <c r="L22" s="40"/>
    </row>
    <row r="23" spans="1:95" s="1" customFormat="1">
      <c r="L23" s="40"/>
    </row>
    <row r="24" spans="1:95" s="1" customFormat="1">
      <c r="L24" s="40"/>
    </row>
    <row r="25" spans="1:95" s="1" customFormat="1">
      <c r="L25" s="40"/>
    </row>
    <row r="26" spans="1:95" s="1" customFormat="1">
      <c r="L26" s="40"/>
    </row>
    <row r="27" spans="1:95" s="1" customFormat="1">
      <c r="L27" s="40"/>
    </row>
    <row r="28" spans="1:95" s="1" customFormat="1">
      <c r="L28" s="40"/>
    </row>
    <row r="29" spans="1:95" s="1" customFormat="1">
      <c r="L29" s="40"/>
    </row>
    <row r="30" spans="1:95" s="1" customFormat="1">
      <c r="L30" s="40"/>
    </row>
    <row r="31" spans="1:95" s="1" customFormat="1">
      <c r="L31" s="40"/>
    </row>
    <row r="32" spans="1:95" s="1" customFormat="1">
      <c r="L32" s="40"/>
    </row>
    <row r="33" spans="12:12" s="1" customFormat="1">
      <c r="L33" s="40"/>
    </row>
    <row r="34" spans="12:12" s="1" customFormat="1">
      <c r="L34" s="40"/>
    </row>
    <row r="35" spans="12:12" s="1" customFormat="1">
      <c r="L35" s="40"/>
    </row>
    <row r="36" spans="12:12" s="1" customFormat="1">
      <c r="L36" s="40"/>
    </row>
    <row r="37" spans="12:12" s="1" customFormat="1">
      <c r="L37" s="40"/>
    </row>
    <row r="38" spans="12:12" s="1" customFormat="1">
      <c r="L38" s="40"/>
    </row>
    <row r="39" spans="12:12" s="1" customFormat="1">
      <c r="L39" s="40"/>
    </row>
    <row r="40" spans="12:12" s="1" customFormat="1">
      <c r="L40" s="40"/>
    </row>
    <row r="41" spans="12:12" s="1" customFormat="1">
      <c r="L41" s="40"/>
    </row>
    <row r="42" spans="12:12" s="1" customFormat="1">
      <c r="L42" s="40"/>
    </row>
    <row r="43" spans="12:12" s="1" customFormat="1">
      <c r="L43" s="40"/>
    </row>
    <row r="44" spans="12:12" s="1" customFormat="1">
      <c r="L44" s="40"/>
    </row>
    <row r="45" spans="12:12" s="1" customFormat="1">
      <c r="L45" s="40"/>
    </row>
    <row r="46" spans="12:12" s="1" customFormat="1">
      <c r="L46" s="40"/>
    </row>
    <row r="47" spans="12:12" s="1" customFormat="1">
      <c r="L47" s="40"/>
    </row>
    <row r="48" spans="12:12" s="1" customFormat="1">
      <c r="L48" s="40"/>
    </row>
    <row r="49" spans="12:12" s="1" customFormat="1">
      <c r="L49" s="40"/>
    </row>
    <row r="50" spans="12:12" s="1" customFormat="1">
      <c r="L50" s="40"/>
    </row>
    <row r="51" spans="12:12" s="1" customFormat="1">
      <c r="L51" s="40"/>
    </row>
    <row r="52" spans="12:12" s="1" customFormat="1">
      <c r="L52" s="40"/>
    </row>
    <row r="53" spans="12:12" s="1" customFormat="1">
      <c r="L53" s="40"/>
    </row>
    <row r="54" spans="12:12" s="1" customFormat="1">
      <c r="L54" s="40"/>
    </row>
    <row r="55" spans="12:12" s="1" customFormat="1">
      <c r="L55" s="40"/>
    </row>
    <row r="56" spans="12:12" s="1" customFormat="1">
      <c r="L56" s="40"/>
    </row>
    <row r="57" spans="12:12" s="1" customFormat="1">
      <c r="L57" s="40"/>
    </row>
    <row r="58" spans="12:12" s="1" customFormat="1">
      <c r="L58" s="40"/>
    </row>
    <row r="59" spans="12:12" s="1" customFormat="1">
      <c r="L59" s="40"/>
    </row>
    <row r="60" spans="12:12" s="1" customFormat="1">
      <c r="L60" s="40"/>
    </row>
    <row r="61" spans="12:12" s="1" customFormat="1">
      <c r="L61" s="40"/>
    </row>
    <row r="62" spans="12:12" s="1" customFormat="1">
      <c r="L62" s="40"/>
    </row>
    <row r="63" spans="12:12" s="1" customFormat="1">
      <c r="L63" s="40"/>
    </row>
    <row r="64" spans="12:12" s="1" customFormat="1">
      <c r="L64" s="40"/>
    </row>
    <row r="65" spans="12:12" s="1" customFormat="1">
      <c r="L65" s="40"/>
    </row>
    <row r="66" spans="12:12" s="1" customFormat="1">
      <c r="L66" s="40"/>
    </row>
    <row r="67" spans="12:12" s="1" customFormat="1">
      <c r="L67" s="40"/>
    </row>
    <row r="68" spans="12:12" s="1" customFormat="1">
      <c r="L68" s="40"/>
    </row>
    <row r="69" spans="12:12" s="1" customFormat="1">
      <c r="L69" s="40"/>
    </row>
    <row r="70" spans="12:12" s="1" customFormat="1">
      <c r="L70" s="40"/>
    </row>
    <row r="71" spans="12:12" s="1" customFormat="1">
      <c r="L71" s="40"/>
    </row>
    <row r="72" spans="12:12" s="1" customFormat="1">
      <c r="L72" s="40"/>
    </row>
    <row r="73" spans="12:12" s="1" customFormat="1">
      <c r="L73" s="40"/>
    </row>
    <row r="74" spans="12:12" s="1" customFormat="1">
      <c r="L74" s="40"/>
    </row>
    <row r="75" spans="12:12" s="1" customFormat="1">
      <c r="L75" s="40"/>
    </row>
    <row r="76" spans="12:12" s="1" customFormat="1">
      <c r="L76" s="40"/>
    </row>
    <row r="77" spans="12:12" s="1" customFormat="1">
      <c r="L77" s="40"/>
    </row>
    <row r="78" spans="12:12" s="1" customFormat="1">
      <c r="L78" s="40"/>
    </row>
    <row r="79" spans="12:12" s="1" customFormat="1">
      <c r="L79" s="40"/>
    </row>
    <row r="80" spans="12:12" s="1" customFormat="1">
      <c r="L80" s="40"/>
    </row>
    <row r="81" spans="12:12" s="1" customFormat="1">
      <c r="L81" s="40"/>
    </row>
    <row r="82" spans="12:12" s="1" customFormat="1">
      <c r="L82" s="40"/>
    </row>
    <row r="83" spans="12:12" s="1" customFormat="1">
      <c r="L83" s="40"/>
    </row>
    <row r="84" spans="12:12" s="1" customFormat="1">
      <c r="L84" s="40"/>
    </row>
    <row r="85" spans="12:12" s="1" customFormat="1">
      <c r="L85" s="40"/>
    </row>
    <row r="86" spans="12:12" s="1" customFormat="1">
      <c r="L86" s="40"/>
    </row>
    <row r="87" spans="12:12" s="1" customFormat="1">
      <c r="L87" s="40"/>
    </row>
    <row r="88" spans="12:12" s="1" customFormat="1">
      <c r="L88" s="40"/>
    </row>
    <row r="89" spans="12:12" s="1" customFormat="1">
      <c r="L89" s="40"/>
    </row>
    <row r="90" spans="12:12" s="1" customFormat="1">
      <c r="L90" s="40"/>
    </row>
    <row r="91" spans="12:12" s="1" customFormat="1">
      <c r="L91" s="40"/>
    </row>
    <row r="92" spans="12:12" s="1" customFormat="1">
      <c r="L92" s="40"/>
    </row>
    <row r="93" spans="12:12" s="1" customFormat="1">
      <c r="L93" s="40"/>
    </row>
    <row r="94" spans="12:12" s="1" customFormat="1">
      <c r="L94" s="40"/>
    </row>
    <row r="95" spans="12:12" s="1" customFormat="1">
      <c r="L95" s="40"/>
    </row>
    <row r="96" spans="12:12" s="1" customFormat="1">
      <c r="L96" s="40"/>
    </row>
    <row r="97" spans="12:12" s="1" customFormat="1">
      <c r="L97" s="40"/>
    </row>
    <row r="98" spans="12:12" s="1" customFormat="1">
      <c r="L98" s="40"/>
    </row>
    <row r="99" spans="12:12" s="1" customFormat="1">
      <c r="L99" s="40"/>
    </row>
    <row r="100" spans="12:12" s="1" customFormat="1">
      <c r="L100" s="40"/>
    </row>
    <row r="101" spans="12:12" s="1" customFormat="1">
      <c r="L101" s="40"/>
    </row>
    <row r="102" spans="12:12" s="1" customFormat="1">
      <c r="L102" s="40"/>
    </row>
    <row r="103" spans="12:12" s="1" customFormat="1">
      <c r="L103" s="40"/>
    </row>
    <row r="104" spans="12:12" s="1" customFormat="1">
      <c r="L104" s="40"/>
    </row>
    <row r="105" spans="12:12" s="1" customFormat="1">
      <c r="L105" s="40"/>
    </row>
    <row r="106" spans="12:12" s="1" customFormat="1">
      <c r="L106" s="40"/>
    </row>
    <row r="107" spans="12:12" s="1" customFormat="1">
      <c r="L107" s="40"/>
    </row>
    <row r="108" spans="12:12" s="1" customFormat="1">
      <c r="L108" s="40"/>
    </row>
    <row r="109" spans="12:12" s="1" customFormat="1">
      <c r="L109" s="40"/>
    </row>
    <row r="110" spans="12:12" s="1" customFormat="1">
      <c r="L110" s="40"/>
    </row>
    <row r="111" spans="12:12" s="1" customFormat="1">
      <c r="L111" s="40"/>
    </row>
    <row r="112" spans="12:12" s="1" customFormat="1">
      <c r="L112" s="40"/>
    </row>
    <row r="113" spans="12:12" s="1" customFormat="1">
      <c r="L113" s="40"/>
    </row>
    <row r="114" spans="12:12" s="1" customFormat="1">
      <c r="L114" s="40"/>
    </row>
    <row r="115" spans="12:12" s="1" customFormat="1">
      <c r="L115" s="40"/>
    </row>
    <row r="116" spans="12:12" s="1" customFormat="1">
      <c r="L116" s="40"/>
    </row>
    <row r="117" spans="12:12" s="1" customFormat="1">
      <c r="L117" s="40"/>
    </row>
    <row r="118" spans="12:12" s="1" customFormat="1">
      <c r="L118" s="40"/>
    </row>
    <row r="119" spans="12:12" s="1" customFormat="1">
      <c r="L119" s="40"/>
    </row>
    <row r="120" spans="12:12" s="1" customFormat="1">
      <c r="L120" s="40"/>
    </row>
    <row r="121" spans="12:12" s="1" customFormat="1">
      <c r="L121" s="40"/>
    </row>
    <row r="122" spans="12:12" s="1" customFormat="1">
      <c r="L122" s="40"/>
    </row>
    <row r="123" spans="12:12" s="1" customFormat="1">
      <c r="L123" s="40"/>
    </row>
    <row r="124" spans="12:12" s="1" customFormat="1">
      <c r="L124" s="40"/>
    </row>
    <row r="125" spans="12:12" s="1" customFormat="1">
      <c r="L125" s="40"/>
    </row>
    <row r="126" spans="12:12" s="1" customFormat="1">
      <c r="L126" s="40"/>
    </row>
    <row r="127" spans="12:12" s="1" customFormat="1">
      <c r="L127" s="40"/>
    </row>
    <row r="128" spans="12:12" s="1" customFormat="1">
      <c r="L128" s="40"/>
    </row>
    <row r="129" spans="12:12" s="1" customFormat="1">
      <c r="L129" s="40"/>
    </row>
    <row r="130" spans="12:12" s="1" customFormat="1">
      <c r="L130" s="40"/>
    </row>
    <row r="131" spans="12:12" s="1" customFormat="1">
      <c r="L131" s="40"/>
    </row>
    <row r="132" spans="12:12" s="1" customFormat="1">
      <c r="L132" s="40"/>
    </row>
    <row r="133" spans="12:12" s="1" customFormat="1">
      <c r="L133" s="40"/>
    </row>
    <row r="134" spans="12:12" s="1" customFormat="1">
      <c r="L134" s="40"/>
    </row>
    <row r="135" spans="12:12" s="1" customFormat="1">
      <c r="L135" s="40"/>
    </row>
    <row r="136" spans="12:12" s="1" customFormat="1">
      <c r="L136" s="40"/>
    </row>
    <row r="137" spans="12:12" s="1" customFormat="1">
      <c r="L137" s="40"/>
    </row>
    <row r="138" spans="12:12" s="1" customFormat="1">
      <c r="L138" s="40"/>
    </row>
    <row r="139" spans="12:12" s="1" customFormat="1">
      <c r="L139" s="40"/>
    </row>
    <row r="140" spans="12:12" s="1" customFormat="1">
      <c r="L140" s="40"/>
    </row>
    <row r="141" spans="12:12" s="1" customFormat="1">
      <c r="L141" s="40"/>
    </row>
    <row r="142" spans="12:12" s="1" customFormat="1">
      <c r="L142" s="40"/>
    </row>
    <row r="143" spans="12:12" s="1" customFormat="1">
      <c r="L143" s="40"/>
    </row>
    <row r="144" spans="12:12" s="1" customFormat="1">
      <c r="L144" s="40"/>
    </row>
    <row r="145" spans="12:12" s="1" customFormat="1">
      <c r="L145" s="40"/>
    </row>
    <row r="146" spans="12:12" s="1" customFormat="1">
      <c r="L146" s="40"/>
    </row>
    <row r="147" spans="12:12" s="1" customFormat="1">
      <c r="L147" s="40"/>
    </row>
    <row r="148" spans="12:12" s="1" customFormat="1">
      <c r="L148" s="40"/>
    </row>
    <row r="149" spans="12:12" s="1" customFormat="1">
      <c r="L149" s="40"/>
    </row>
    <row r="150" spans="12:12" s="1" customFormat="1">
      <c r="L150" s="40"/>
    </row>
    <row r="151" spans="12:12" s="1" customFormat="1">
      <c r="L151" s="40"/>
    </row>
    <row r="152" spans="12:12" s="1" customFormat="1">
      <c r="L152" s="40"/>
    </row>
    <row r="153" spans="12:12" s="1" customFormat="1">
      <c r="L153" s="40"/>
    </row>
    <row r="154" spans="12:12" s="1" customFormat="1">
      <c r="L154" s="40"/>
    </row>
    <row r="155" spans="12:12" s="1" customFormat="1">
      <c r="L155" s="40"/>
    </row>
    <row r="156" spans="12:12" s="1" customFormat="1">
      <c r="L156" s="40"/>
    </row>
    <row r="157" spans="12:12" s="1" customFormat="1">
      <c r="L157" s="40"/>
    </row>
    <row r="158" spans="12:12" s="1" customFormat="1">
      <c r="L158" s="40"/>
    </row>
    <row r="159" spans="12:12" s="1" customFormat="1">
      <c r="L159" s="40"/>
    </row>
    <row r="160" spans="12:12" s="1" customFormat="1">
      <c r="L160" s="40"/>
    </row>
    <row r="161" spans="12:12" s="1" customFormat="1">
      <c r="L161" s="40"/>
    </row>
    <row r="162" spans="12:12" s="1" customFormat="1">
      <c r="L162" s="40"/>
    </row>
    <row r="163" spans="12:12" s="1" customFormat="1">
      <c r="L163" s="40"/>
    </row>
    <row r="164" spans="12:12" s="1" customFormat="1">
      <c r="L164" s="40"/>
    </row>
    <row r="165" spans="12:12" s="1" customFormat="1">
      <c r="L165" s="40"/>
    </row>
    <row r="166" spans="12:12" s="1" customFormat="1">
      <c r="L166" s="40"/>
    </row>
    <row r="167" spans="12:12" s="1" customFormat="1">
      <c r="L167" s="40"/>
    </row>
    <row r="168" spans="12:12" s="1" customFormat="1">
      <c r="L168" s="40"/>
    </row>
    <row r="169" spans="12:12" s="1" customFormat="1">
      <c r="L169" s="40"/>
    </row>
    <row r="170" spans="12:12" s="1" customFormat="1">
      <c r="L170" s="40"/>
    </row>
    <row r="171" spans="12:12" s="1" customFormat="1">
      <c r="L171" s="40"/>
    </row>
    <row r="172" spans="12:12" s="1" customFormat="1">
      <c r="L172" s="40"/>
    </row>
    <row r="173" spans="12:12" s="1" customFormat="1">
      <c r="L173" s="40"/>
    </row>
    <row r="174" spans="12:12" s="1" customFormat="1">
      <c r="L174" s="40"/>
    </row>
    <row r="175" spans="12:12" s="1" customFormat="1">
      <c r="L175" s="40"/>
    </row>
    <row r="176" spans="12:12" s="1" customFormat="1">
      <c r="L176" s="40"/>
    </row>
    <row r="177" spans="12:12" s="1" customFormat="1">
      <c r="L177" s="40"/>
    </row>
    <row r="178" spans="12:12" s="1" customFormat="1">
      <c r="L178" s="40"/>
    </row>
    <row r="179" spans="12:12" s="1" customFormat="1">
      <c r="L179" s="40"/>
    </row>
    <row r="180" spans="12:12" s="1" customFormat="1">
      <c r="L180" s="40"/>
    </row>
    <row r="181" spans="12:12" s="1" customFormat="1">
      <c r="L181" s="40"/>
    </row>
    <row r="182" spans="12:12" s="1" customFormat="1">
      <c r="L182" s="40"/>
    </row>
    <row r="183" spans="12:12" s="1" customFormat="1">
      <c r="L183" s="40"/>
    </row>
    <row r="184" spans="12:12" s="1" customFormat="1">
      <c r="L184" s="40"/>
    </row>
    <row r="185" spans="12:12" s="1" customFormat="1">
      <c r="L185" s="40"/>
    </row>
    <row r="186" spans="12:12" s="1" customFormat="1">
      <c r="L186" s="40"/>
    </row>
    <row r="187" spans="12:12" s="1" customFormat="1">
      <c r="L187" s="40"/>
    </row>
    <row r="188" spans="12:12" s="1" customFormat="1">
      <c r="L188" s="40"/>
    </row>
    <row r="189" spans="12:12" s="1" customFormat="1">
      <c r="L189" s="40"/>
    </row>
    <row r="190" spans="12:12" s="1" customFormat="1">
      <c r="L190" s="40"/>
    </row>
    <row r="191" spans="12:12" s="1" customFormat="1">
      <c r="L191" s="40"/>
    </row>
    <row r="192" spans="12:12" s="1" customFormat="1">
      <c r="L192" s="40"/>
    </row>
    <row r="193" spans="12:12" s="1" customFormat="1">
      <c r="L193" s="40"/>
    </row>
    <row r="194" spans="12:12" s="1" customFormat="1">
      <c r="L194" s="40"/>
    </row>
    <row r="195" spans="12:12" s="1" customFormat="1">
      <c r="L195" s="40"/>
    </row>
    <row r="196" spans="12:12" s="1" customFormat="1">
      <c r="L196" s="40"/>
    </row>
    <row r="197" spans="12:12" s="1" customFormat="1">
      <c r="L197" s="40"/>
    </row>
    <row r="198" spans="12:12" s="1" customFormat="1">
      <c r="L198" s="40"/>
    </row>
    <row r="199" spans="12:12" s="1" customFormat="1">
      <c r="L199" s="40"/>
    </row>
    <row r="200" spans="12:12" s="1" customFormat="1">
      <c r="L200" s="40"/>
    </row>
    <row r="201" spans="12:12" s="1" customFormat="1">
      <c r="L201" s="40"/>
    </row>
    <row r="202" spans="12:12" s="1" customFormat="1">
      <c r="L202" s="40"/>
    </row>
    <row r="203" spans="12:12" s="1" customFormat="1">
      <c r="L203" s="40"/>
    </row>
    <row r="204" spans="12:12" s="1" customFormat="1">
      <c r="L204" s="40"/>
    </row>
    <row r="205" spans="12:12" s="1" customFormat="1">
      <c r="L205" s="40"/>
    </row>
    <row r="206" spans="12:12" s="1" customFormat="1">
      <c r="L206" s="40"/>
    </row>
    <row r="207" spans="12:12" s="1" customFormat="1">
      <c r="L207" s="40"/>
    </row>
    <row r="208" spans="12:12" s="1" customFormat="1">
      <c r="L208" s="40"/>
    </row>
    <row r="209" spans="12:12" s="1" customFormat="1">
      <c r="L209" s="40"/>
    </row>
    <row r="210" spans="12:12" s="1" customFormat="1">
      <c r="L210" s="40"/>
    </row>
    <row r="211" spans="12:12" s="1" customFormat="1">
      <c r="L211" s="40"/>
    </row>
    <row r="212" spans="12:12" s="1" customFormat="1">
      <c r="L212" s="40"/>
    </row>
    <row r="213" spans="12:12" s="1" customFormat="1">
      <c r="L213" s="40"/>
    </row>
    <row r="214" spans="12:12" s="1" customFormat="1">
      <c r="L214" s="40"/>
    </row>
    <row r="215" spans="12:12" s="1" customFormat="1">
      <c r="L215" s="40"/>
    </row>
    <row r="216" spans="12:12" s="1" customFormat="1">
      <c r="L216" s="40"/>
    </row>
    <row r="217" spans="12:12" s="1" customFormat="1">
      <c r="L217" s="40"/>
    </row>
    <row r="218" spans="12:12" s="1" customFormat="1">
      <c r="L218" s="40"/>
    </row>
    <row r="219" spans="12:12" s="1" customFormat="1">
      <c r="L219" s="40"/>
    </row>
    <row r="220" spans="12:12" s="1" customFormat="1">
      <c r="L220" s="40"/>
    </row>
    <row r="221" spans="12:12" s="1" customFormat="1">
      <c r="L221" s="40"/>
    </row>
    <row r="222" spans="12:12" s="1" customFormat="1">
      <c r="L222" s="40"/>
    </row>
    <row r="223" spans="12:12" s="1" customFormat="1">
      <c r="L223" s="40"/>
    </row>
    <row r="224" spans="12:12" s="1" customFormat="1">
      <c r="L224" s="40"/>
    </row>
    <row r="225" spans="12:12" s="1" customFormat="1">
      <c r="L225" s="40"/>
    </row>
    <row r="226" spans="12:12" s="1" customFormat="1">
      <c r="L226" s="40"/>
    </row>
    <row r="227" spans="12:12" s="1" customFormat="1">
      <c r="L227" s="40"/>
    </row>
    <row r="228" spans="12:12" s="1" customFormat="1">
      <c r="L228" s="40"/>
    </row>
    <row r="229" spans="12:12" s="1" customFormat="1">
      <c r="L229" s="40"/>
    </row>
    <row r="230" spans="12:12" s="1" customFormat="1">
      <c r="L230" s="40"/>
    </row>
    <row r="231" spans="12:12" s="1" customFormat="1">
      <c r="L231" s="40"/>
    </row>
    <row r="232" spans="12:12" s="1" customFormat="1">
      <c r="L232" s="40"/>
    </row>
    <row r="233" spans="12:12" s="1" customFormat="1">
      <c r="L233" s="40"/>
    </row>
    <row r="234" spans="12:12" s="1" customFormat="1">
      <c r="L234" s="40"/>
    </row>
    <row r="235" spans="12:12" s="1" customFormat="1">
      <c r="L235" s="40"/>
    </row>
    <row r="236" spans="12:12" s="1" customFormat="1">
      <c r="L236" s="40"/>
    </row>
    <row r="237" spans="12:12" s="1" customFormat="1">
      <c r="L237" s="40"/>
    </row>
    <row r="238" spans="12:12" s="1" customFormat="1">
      <c r="L238" s="40"/>
    </row>
    <row r="239" spans="12:12" s="1" customFormat="1">
      <c r="L239" s="40"/>
    </row>
    <row r="240" spans="12:12" s="1" customFormat="1">
      <c r="L240" s="40"/>
    </row>
    <row r="241" spans="12:12" s="1" customFormat="1">
      <c r="L241" s="40"/>
    </row>
    <row r="242" spans="12:12" s="1" customFormat="1">
      <c r="L242" s="40"/>
    </row>
    <row r="243" spans="12:12" s="1" customFormat="1">
      <c r="L243" s="40"/>
    </row>
    <row r="244" spans="12:12" s="1" customFormat="1">
      <c r="L244" s="40"/>
    </row>
    <row r="245" spans="12:12" s="1" customFormat="1">
      <c r="L245" s="40"/>
    </row>
    <row r="246" spans="12:12" s="1" customFormat="1">
      <c r="L246" s="40"/>
    </row>
    <row r="247" spans="12:12" s="1" customFormat="1">
      <c r="L247" s="40"/>
    </row>
    <row r="248" spans="12:12" s="1" customFormat="1">
      <c r="L248" s="40"/>
    </row>
    <row r="249" spans="12:12" s="1" customFormat="1">
      <c r="L249" s="40"/>
    </row>
    <row r="250" spans="12:12" s="1" customFormat="1">
      <c r="L250" s="40"/>
    </row>
    <row r="251" spans="12:12" s="1" customFormat="1">
      <c r="L251" s="40"/>
    </row>
    <row r="252" spans="12:12" s="1" customFormat="1">
      <c r="L252" s="40"/>
    </row>
    <row r="253" spans="12:12" s="1" customFormat="1">
      <c r="L253" s="40"/>
    </row>
    <row r="254" spans="12:12" s="1" customFormat="1">
      <c r="L254" s="40"/>
    </row>
    <row r="255" spans="12:12" s="1" customFormat="1">
      <c r="L255" s="40"/>
    </row>
    <row r="256" spans="12:12" s="1" customFormat="1">
      <c r="L256" s="40"/>
    </row>
    <row r="257" spans="12:12" s="1" customFormat="1">
      <c r="L257" s="40"/>
    </row>
    <row r="258" spans="12:12" s="1" customFormat="1">
      <c r="L258" s="40"/>
    </row>
    <row r="259" spans="12:12" s="1" customFormat="1">
      <c r="L259" s="40"/>
    </row>
    <row r="260" spans="12:12" s="1" customFormat="1">
      <c r="L260" s="40"/>
    </row>
    <row r="261" spans="12:12" s="1" customFormat="1">
      <c r="L261" s="40"/>
    </row>
    <row r="262" spans="12:12" s="1" customFormat="1">
      <c r="L262" s="40"/>
    </row>
    <row r="263" spans="12:12" s="1" customFormat="1">
      <c r="L263" s="40"/>
    </row>
    <row r="264" spans="12:12" s="1" customFormat="1">
      <c r="L264" s="40"/>
    </row>
    <row r="265" spans="12:12" s="1" customFormat="1">
      <c r="L265" s="40"/>
    </row>
    <row r="266" spans="12:12" s="1" customFormat="1">
      <c r="L266" s="40"/>
    </row>
    <row r="267" spans="12:12" s="1" customFormat="1">
      <c r="L267" s="40"/>
    </row>
    <row r="268" spans="12:12" s="1" customFormat="1">
      <c r="L268" s="40"/>
    </row>
    <row r="269" spans="12:12" s="1" customFormat="1">
      <c r="L269" s="40"/>
    </row>
    <row r="270" spans="12:12" s="1" customFormat="1">
      <c r="L270" s="40"/>
    </row>
    <row r="271" spans="12:12" s="1" customFormat="1">
      <c r="L271" s="40"/>
    </row>
    <row r="272" spans="12:12" s="1" customFormat="1">
      <c r="L272" s="40"/>
    </row>
    <row r="273" spans="12:12" s="1" customFormat="1">
      <c r="L273" s="40"/>
    </row>
    <row r="274" spans="12:12" s="1" customFormat="1">
      <c r="L274" s="40"/>
    </row>
    <row r="275" spans="12:12" s="1" customFormat="1">
      <c r="L275" s="40"/>
    </row>
    <row r="276" spans="12:12" s="1" customFormat="1">
      <c r="L276" s="40"/>
    </row>
    <row r="277" spans="12:12" s="1" customFormat="1">
      <c r="L277" s="40"/>
    </row>
    <row r="278" spans="12:12" s="1" customFormat="1">
      <c r="L278" s="40"/>
    </row>
    <row r="279" spans="12:12" s="1" customFormat="1">
      <c r="L279" s="40"/>
    </row>
    <row r="280" spans="12:12" s="1" customFormat="1">
      <c r="L280" s="40"/>
    </row>
    <row r="281" spans="12:12" s="1" customFormat="1">
      <c r="L281" s="40"/>
    </row>
    <row r="282" spans="12:12" s="1" customFormat="1">
      <c r="L282" s="40"/>
    </row>
    <row r="283" spans="12:12" s="1" customFormat="1">
      <c r="L283" s="40"/>
    </row>
    <row r="284" spans="12:12" s="1" customFormat="1">
      <c r="L284" s="40"/>
    </row>
    <row r="285" spans="12:12" s="1" customFormat="1">
      <c r="L285" s="40"/>
    </row>
    <row r="286" spans="12:12" s="1" customFormat="1">
      <c r="L286" s="40"/>
    </row>
    <row r="287" spans="12:12" s="1" customFormat="1">
      <c r="L287" s="40"/>
    </row>
    <row r="288" spans="12:12" s="1" customFormat="1">
      <c r="L288" s="40"/>
    </row>
    <row r="289" spans="12:12" s="1" customFormat="1">
      <c r="L289" s="40"/>
    </row>
    <row r="290" spans="12:12" s="1" customFormat="1">
      <c r="L290" s="40"/>
    </row>
    <row r="291" spans="12:12" s="1" customFormat="1">
      <c r="L291" s="40"/>
    </row>
    <row r="292" spans="12:12" s="1" customFormat="1">
      <c r="L292" s="40"/>
    </row>
    <row r="293" spans="12:12" s="1" customFormat="1">
      <c r="L293" s="40"/>
    </row>
    <row r="294" spans="12:12" s="1" customFormat="1">
      <c r="L294" s="40"/>
    </row>
    <row r="295" spans="12:12" s="1" customFormat="1">
      <c r="L295" s="40"/>
    </row>
    <row r="296" spans="12:12" s="1" customFormat="1">
      <c r="L296" s="40"/>
    </row>
    <row r="297" spans="12:12" s="1" customFormat="1">
      <c r="L297" s="40"/>
    </row>
    <row r="298" spans="12:12" s="1" customFormat="1">
      <c r="L298" s="40"/>
    </row>
    <row r="299" spans="12:12" s="1" customFormat="1">
      <c r="L299" s="40"/>
    </row>
    <row r="300" spans="12:12" s="1" customFormat="1">
      <c r="L300" s="40"/>
    </row>
    <row r="301" spans="12:12" s="1" customFormat="1">
      <c r="L301" s="40"/>
    </row>
    <row r="302" spans="12:12" s="1" customFormat="1">
      <c r="L302" s="40"/>
    </row>
    <row r="303" spans="12:12" s="1" customFormat="1">
      <c r="L303" s="40"/>
    </row>
    <row r="304" spans="12:12" s="1" customFormat="1">
      <c r="L304" s="40"/>
    </row>
    <row r="305" spans="12:12" s="1" customFormat="1">
      <c r="L305" s="40"/>
    </row>
    <row r="306" spans="12:12" s="1" customFormat="1">
      <c r="L306" s="40"/>
    </row>
    <row r="307" spans="12:12" s="1" customFormat="1">
      <c r="L307" s="40"/>
    </row>
    <row r="308" spans="12:12" s="1" customFormat="1">
      <c r="L308" s="40"/>
    </row>
    <row r="309" spans="12:12" s="1" customFormat="1">
      <c r="L309" s="40"/>
    </row>
    <row r="310" spans="12:12" s="1" customFormat="1">
      <c r="L310" s="40"/>
    </row>
    <row r="311" spans="12:12" s="1" customFormat="1">
      <c r="L311" s="40"/>
    </row>
    <row r="312" spans="12:12" s="1" customFormat="1">
      <c r="L312" s="40"/>
    </row>
    <row r="313" spans="12:12" s="1" customFormat="1">
      <c r="L313" s="40"/>
    </row>
    <row r="314" spans="12:12" s="1" customFormat="1">
      <c r="L314" s="40"/>
    </row>
    <row r="315" spans="12:12" s="1" customFormat="1">
      <c r="L315" s="40"/>
    </row>
    <row r="316" spans="12:12" s="1" customFormat="1">
      <c r="L316" s="40"/>
    </row>
    <row r="317" spans="12:12" s="1" customFormat="1">
      <c r="L317" s="40"/>
    </row>
    <row r="318" spans="12:12" s="1" customFormat="1">
      <c r="L318" s="40"/>
    </row>
    <row r="319" spans="12:12" s="1" customFormat="1">
      <c r="L319" s="40"/>
    </row>
    <row r="320" spans="12:12" s="1" customFormat="1">
      <c r="L320" s="40"/>
    </row>
    <row r="321" spans="12:12" s="1" customFormat="1">
      <c r="L321" s="40"/>
    </row>
    <row r="322" spans="12:12" s="1" customFormat="1">
      <c r="L322" s="40"/>
    </row>
    <row r="323" spans="12:12" s="1" customFormat="1">
      <c r="L323" s="40"/>
    </row>
    <row r="324" spans="12:12" s="1" customFormat="1">
      <c r="L324" s="40"/>
    </row>
    <row r="325" spans="12:12" s="1" customFormat="1">
      <c r="L325" s="40"/>
    </row>
    <row r="326" spans="12:12" s="1" customFormat="1">
      <c r="L326" s="40"/>
    </row>
    <row r="327" spans="12:12" s="1" customFormat="1">
      <c r="L327" s="40"/>
    </row>
    <row r="328" spans="12:12" s="1" customFormat="1">
      <c r="L328" s="40"/>
    </row>
    <row r="329" spans="12:12" s="1" customFormat="1">
      <c r="L329" s="40"/>
    </row>
    <row r="330" spans="12:12" s="1" customFormat="1">
      <c r="L330" s="40"/>
    </row>
    <row r="331" spans="12:12" s="1" customFormat="1">
      <c r="L331" s="40"/>
    </row>
    <row r="332" spans="12:12" s="1" customFormat="1">
      <c r="L332" s="40"/>
    </row>
    <row r="333" spans="12:12" s="1" customFormat="1">
      <c r="L333" s="40"/>
    </row>
    <row r="334" spans="12:12" s="1" customFormat="1">
      <c r="L334" s="40"/>
    </row>
    <row r="335" spans="12:12" s="1" customFormat="1">
      <c r="L335" s="40"/>
    </row>
    <row r="336" spans="12:12" s="1" customFormat="1">
      <c r="L336" s="40"/>
    </row>
    <row r="337" spans="12:12" s="1" customFormat="1">
      <c r="L337" s="40"/>
    </row>
    <row r="338" spans="12:12" s="1" customFormat="1">
      <c r="L338" s="40"/>
    </row>
    <row r="339" spans="12:12" s="1" customFormat="1">
      <c r="L339" s="40"/>
    </row>
    <row r="340" spans="12:12" s="1" customFormat="1">
      <c r="L340" s="40"/>
    </row>
    <row r="341" spans="12:12" s="1" customFormat="1">
      <c r="L341" s="40"/>
    </row>
    <row r="342" spans="12:12" s="1" customFormat="1">
      <c r="L342" s="40"/>
    </row>
    <row r="343" spans="12:12" s="1" customFormat="1">
      <c r="L343" s="40"/>
    </row>
    <row r="344" spans="12:12" s="1" customFormat="1">
      <c r="L344" s="40"/>
    </row>
    <row r="345" spans="12:12" s="1" customFormat="1">
      <c r="L345" s="40"/>
    </row>
    <row r="346" spans="12:12" s="1" customFormat="1">
      <c r="L346" s="40"/>
    </row>
    <row r="347" spans="12:12" s="1" customFormat="1">
      <c r="L347" s="40"/>
    </row>
    <row r="348" spans="12:12" s="1" customFormat="1">
      <c r="L348" s="40"/>
    </row>
    <row r="349" spans="12:12" s="1" customFormat="1">
      <c r="L349" s="40"/>
    </row>
    <row r="350" spans="12:12" s="1" customFormat="1">
      <c r="L350" s="40"/>
    </row>
    <row r="351" spans="12:12" s="1" customFormat="1">
      <c r="L351" s="40"/>
    </row>
    <row r="352" spans="12:12" s="1" customFormat="1">
      <c r="L352" s="40"/>
    </row>
    <row r="353" spans="12:12" s="1" customFormat="1">
      <c r="L353" s="40"/>
    </row>
    <row r="354" spans="12:12" s="1" customFormat="1">
      <c r="L354" s="40"/>
    </row>
    <row r="355" spans="12:12" s="1" customFormat="1">
      <c r="L355" s="40"/>
    </row>
    <row r="356" spans="12:12" s="1" customFormat="1">
      <c r="L356" s="40"/>
    </row>
    <row r="357" spans="12:12" s="1" customFormat="1">
      <c r="L357" s="40"/>
    </row>
    <row r="358" spans="12:12" s="1" customFormat="1">
      <c r="L358" s="40"/>
    </row>
    <row r="359" spans="12:12" s="1" customFormat="1">
      <c r="L359" s="40"/>
    </row>
    <row r="360" spans="12:12" s="1" customFormat="1">
      <c r="L360" s="40"/>
    </row>
    <row r="361" spans="12:12" s="1" customFormat="1">
      <c r="L361" s="40"/>
    </row>
    <row r="362" spans="12:12" s="1" customFormat="1">
      <c r="L362" s="40"/>
    </row>
    <row r="363" spans="12:12" s="1" customFormat="1">
      <c r="L363" s="40"/>
    </row>
    <row r="364" spans="12:12" s="1" customFormat="1">
      <c r="L364" s="40"/>
    </row>
    <row r="365" spans="12:12" s="1" customFormat="1">
      <c r="L365" s="40"/>
    </row>
    <row r="366" spans="12:12" s="1" customFormat="1">
      <c r="L366" s="40"/>
    </row>
    <row r="367" spans="12:12" s="1" customFormat="1">
      <c r="L367" s="40"/>
    </row>
    <row r="368" spans="12:12" s="1" customFormat="1">
      <c r="L368" s="40"/>
    </row>
    <row r="369" spans="12:12" s="1" customFormat="1">
      <c r="L369" s="40"/>
    </row>
    <row r="370" spans="12:12" s="1" customFormat="1">
      <c r="L370" s="40"/>
    </row>
    <row r="371" spans="12:12" s="1" customFormat="1">
      <c r="L371" s="40"/>
    </row>
    <row r="372" spans="12:12" s="1" customFormat="1">
      <c r="L372" s="40"/>
    </row>
    <row r="373" spans="12:12" s="1" customFormat="1">
      <c r="L373" s="40"/>
    </row>
    <row r="374" spans="12:12" s="1" customFormat="1">
      <c r="L374" s="40"/>
    </row>
    <row r="375" spans="12:12" s="1" customFormat="1">
      <c r="L375" s="40"/>
    </row>
    <row r="376" spans="12:12" s="1" customFormat="1">
      <c r="L376" s="40"/>
    </row>
    <row r="377" spans="12:12" s="1" customFormat="1">
      <c r="L377" s="40"/>
    </row>
    <row r="378" spans="12:12" s="1" customFormat="1">
      <c r="L378" s="40"/>
    </row>
    <row r="379" spans="12:12" s="1" customFormat="1">
      <c r="L379" s="40"/>
    </row>
    <row r="380" spans="12:12" s="1" customFormat="1">
      <c r="L380" s="40"/>
    </row>
    <row r="381" spans="12:12" s="1" customFormat="1">
      <c r="L381" s="40"/>
    </row>
    <row r="382" spans="12:12" s="1" customFormat="1">
      <c r="L382" s="40"/>
    </row>
    <row r="383" spans="12:12" s="1" customFormat="1">
      <c r="L383" s="40"/>
    </row>
    <row r="384" spans="12:12" s="1" customFormat="1">
      <c r="L384" s="40"/>
    </row>
    <row r="385" spans="12:12" s="1" customFormat="1">
      <c r="L385" s="40"/>
    </row>
    <row r="386" spans="12:12" s="1" customFormat="1">
      <c r="L386" s="40"/>
    </row>
    <row r="387" spans="12:12" s="1" customFormat="1">
      <c r="L387" s="40"/>
    </row>
    <row r="388" spans="12:12" s="1" customFormat="1">
      <c r="L388" s="40"/>
    </row>
    <row r="389" spans="12:12" s="1" customFormat="1">
      <c r="L389" s="40"/>
    </row>
    <row r="390" spans="12:12" s="1" customFormat="1">
      <c r="L390" s="40"/>
    </row>
    <row r="391" spans="12:12" s="1" customFormat="1">
      <c r="L391" s="40"/>
    </row>
    <row r="392" spans="12:12" s="1" customFormat="1">
      <c r="L392" s="40"/>
    </row>
    <row r="393" spans="12:12" s="1" customFormat="1">
      <c r="L393" s="40"/>
    </row>
    <row r="394" spans="12:12" s="1" customFormat="1">
      <c r="L394" s="40"/>
    </row>
    <row r="395" spans="12:12" s="1" customFormat="1">
      <c r="L395" s="40"/>
    </row>
    <row r="396" spans="12:12" s="1" customFormat="1">
      <c r="L396" s="40"/>
    </row>
    <row r="397" spans="12:12" s="1" customFormat="1">
      <c r="L397" s="40"/>
    </row>
    <row r="398" spans="12:12" s="1" customFormat="1">
      <c r="L398" s="40"/>
    </row>
    <row r="399" spans="12:12" s="1" customFormat="1">
      <c r="L399" s="40"/>
    </row>
    <row r="400" spans="12:12" s="1" customFormat="1">
      <c r="L400" s="40"/>
    </row>
    <row r="401" spans="12:12" s="1" customFormat="1">
      <c r="L401" s="40"/>
    </row>
    <row r="402" spans="12:12" s="1" customFormat="1">
      <c r="L402" s="40"/>
    </row>
    <row r="403" spans="12:12" s="1" customFormat="1">
      <c r="L403" s="40"/>
    </row>
    <row r="404" spans="12:12" s="1" customFormat="1">
      <c r="L404" s="40"/>
    </row>
    <row r="405" spans="12:12" s="1" customFormat="1">
      <c r="L405" s="40"/>
    </row>
    <row r="406" spans="12:12" s="1" customFormat="1">
      <c r="L406" s="40"/>
    </row>
    <row r="407" spans="12:12" s="1" customFormat="1">
      <c r="L407" s="40"/>
    </row>
    <row r="408" spans="12:12" s="1" customFormat="1">
      <c r="L408" s="40"/>
    </row>
    <row r="409" spans="12:12" s="1" customFormat="1">
      <c r="L409" s="40"/>
    </row>
    <row r="410" spans="12:12" s="1" customFormat="1">
      <c r="L410" s="40"/>
    </row>
    <row r="411" spans="12:12" s="1" customFormat="1">
      <c r="L411" s="40"/>
    </row>
    <row r="412" spans="12:12" s="1" customFormat="1">
      <c r="L412" s="40"/>
    </row>
    <row r="413" spans="12:12" s="1" customFormat="1">
      <c r="L413" s="40"/>
    </row>
    <row r="414" spans="12:12" s="1" customFormat="1">
      <c r="L414" s="40"/>
    </row>
    <row r="415" spans="12:12" s="1" customFormat="1">
      <c r="L415" s="40"/>
    </row>
    <row r="416" spans="12:12" s="1" customFormat="1">
      <c r="L416" s="40"/>
    </row>
    <row r="417" spans="12:12" s="1" customFormat="1">
      <c r="L417" s="40"/>
    </row>
    <row r="418" spans="12:12" s="1" customFormat="1">
      <c r="L418" s="40"/>
    </row>
    <row r="419" spans="12:12" s="1" customFormat="1">
      <c r="L419" s="40"/>
    </row>
    <row r="420" spans="12:12" s="1" customFormat="1">
      <c r="L420" s="40"/>
    </row>
    <row r="421" spans="12:12" s="1" customFormat="1">
      <c r="L421" s="40"/>
    </row>
    <row r="422" spans="12:12" s="1" customFormat="1">
      <c r="L422" s="40"/>
    </row>
    <row r="423" spans="12:12" s="1" customFormat="1">
      <c r="L423" s="40"/>
    </row>
    <row r="424" spans="12:12" s="1" customFormat="1">
      <c r="L424" s="40"/>
    </row>
    <row r="425" spans="12:12" s="1" customFormat="1">
      <c r="L425" s="40"/>
    </row>
    <row r="426" spans="12:12" s="1" customFormat="1">
      <c r="L426" s="40"/>
    </row>
    <row r="427" spans="12:12" s="1" customFormat="1">
      <c r="L427" s="40"/>
    </row>
    <row r="428" spans="12:12" s="1" customFormat="1">
      <c r="L428" s="40"/>
    </row>
    <row r="429" spans="12:12" s="1" customFormat="1">
      <c r="L429" s="40"/>
    </row>
    <row r="430" spans="12:12" s="1" customFormat="1">
      <c r="L430" s="40"/>
    </row>
    <row r="431" spans="12:12" s="1" customFormat="1">
      <c r="L431" s="40"/>
    </row>
    <row r="432" spans="12:12" s="1" customFormat="1">
      <c r="L432" s="40"/>
    </row>
    <row r="433" spans="12:12" s="1" customFormat="1">
      <c r="L433" s="40"/>
    </row>
    <row r="434" spans="12:12" s="1" customFormat="1">
      <c r="L434" s="40"/>
    </row>
    <row r="435" spans="12:12" s="1" customFormat="1">
      <c r="L435" s="40"/>
    </row>
    <row r="436" spans="12:12" s="1" customFormat="1">
      <c r="L436" s="40"/>
    </row>
    <row r="437" spans="12:12" s="1" customFormat="1">
      <c r="L437" s="40"/>
    </row>
    <row r="438" spans="12:12" s="1" customFormat="1">
      <c r="L438" s="40"/>
    </row>
    <row r="439" spans="12:12" s="1" customFormat="1">
      <c r="L439" s="40"/>
    </row>
    <row r="440" spans="12:12" s="1" customFormat="1">
      <c r="L440" s="40"/>
    </row>
    <row r="441" spans="12:12" s="1" customFormat="1">
      <c r="L441" s="40"/>
    </row>
    <row r="442" spans="12:12" s="1" customFormat="1">
      <c r="L442" s="40"/>
    </row>
    <row r="443" spans="12:12" s="1" customFormat="1">
      <c r="L443" s="40"/>
    </row>
    <row r="444" spans="12:12" s="1" customFormat="1">
      <c r="L444" s="40"/>
    </row>
    <row r="445" spans="12:12" s="1" customFormat="1">
      <c r="L445" s="40"/>
    </row>
    <row r="446" spans="12:12" s="1" customFormat="1">
      <c r="L446" s="40"/>
    </row>
    <row r="447" spans="12:12" s="1" customFormat="1">
      <c r="L447" s="40"/>
    </row>
    <row r="448" spans="12:12" s="1" customFormat="1">
      <c r="L448" s="40"/>
    </row>
    <row r="449" spans="12:12" s="1" customFormat="1">
      <c r="L449" s="40"/>
    </row>
    <row r="450" spans="12:12" s="1" customFormat="1">
      <c r="L450" s="40"/>
    </row>
    <row r="451" spans="12:12" s="1" customFormat="1">
      <c r="L451" s="40"/>
    </row>
    <row r="452" spans="12:12" s="1" customFormat="1">
      <c r="L452" s="40"/>
    </row>
    <row r="453" spans="12:12" s="1" customFormat="1">
      <c r="L453" s="40"/>
    </row>
    <row r="454" spans="12:12" s="1" customFormat="1">
      <c r="L454" s="40"/>
    </row>
    <row r="455" spans="12:12" s="1" customFormat="1">
      <c r="L455" s="40"/>
    </row>
    <row r="456" spans="12:12" s="1" customFormat="1">
      <c r="L456" s="40"/>
    </row>
    <row r="457" spans="12:12" s="1" customFormat="1">
      <c r="L457" s="40"/>
    </row>
    <row r="458" spans="12:12" s="1" customFormat="1">
      <c r="L458" s="40"/>
    </row>
    <row r="459" spans="12:12" s="1" customFormat="1">
      <c r="L459" s="40"/>
    </row>
    <row r="460" spans="12:12" s="1" customFormat="1">
      <c r="L460" s="40"/>
    </row>
    <row r="461" spans="12:12" s="1" customFormat="1">
      <c r="L461" s="40"/>
    </row>
    <row r="462" spans="12:12" s="1" customFormat="1">
      <c r="L462" s="40"/>
    </row>
    <row r="463" spans="12:12" s="1" customFormat="1">
      <c r="L463" s="40"/>
    </row>
    <row r="464" spans="12:12" s="1" customFormat="1">
      <c r="L464" s="40"/>
    </row>
    <row r="465" spans="12:12" s="1" customFormat="1">
      <c r="L465" s="40"/>
    </row>
    <row r="466" spans="12:12" s="1" customFormat="1">
      <c r="L466" s="40"/>
    </row>
    <row r="467" spans="12:12" s="1" customFormat="1">
      <c r="L467" s="40"/>
    </row>
    <row r="468" spans="12:12" s="1" customFormat="1">
      <c r="L468" s="40"/>
    </row>
    <row r="469" spans="12:12" s="1" customFormat="1">
      <c r="L469" s="40"/>
    </row>
    <row r="470" spans="12:12" s="1" customFormat="1">
      <c r="L470" s="40"/>
    </row>
    <row r="471" spans="12:12" s="1" customFormat="1">
      <c r="L471" s="40"/>
    </row>
    <row r="472" spans="12:12" s="1" customFormat="1">
      <c r="L472" s="40"/>
    </row>
    <row r="473" spans="12:12" s="1" customFormat="1">
      <c r="L473" s="40"/>
    </row>
    <row r="474" spans="12:12" s="1" customFormat="1">
      <c r="L474" s="40"/>
    </row>
    <row r="475" spans="12:12" s="1" customFormat="1">
      <c r="L475" s="40"/>
    </row>
    <row r="476" spans="12:12" s="1" customFormat="1">
      <c r="L476" s="40"/>
    </row>
    <row r="477" spans="12:12" s="1" customFormat="1">
      <c r="L477" s="40"/>
    </row>
    <row r="478" spans="12:12" s="1" customFormat="1">
      <c r="L478" s="40"/>
    </row>
    <row r="479" spans="12:12" s="1" customFormat="1">
      <c r="L479" s="40"/>
    </row>
    <row r="480" spans="12:12" s="1" customFormat="1">
      <c r="L480" s="40"/>
    </row>
    <row r="481" spans="12:12" s="1" customFormat="1">
      <c r="L481" s="40"/>
    </row>
    <row r="482" spans="12:12" s="1" customFormat="1">
      <c r="L482" s="40"/>
    </row>
    <row r="483" spans="12:12" s="1" customFormat="1">
      <c r="L483" s="40"/>
    </row>
    <row r="484" spans="12:12" s="1" customFormat="1">
      <c r="L484" s="40"/>
    </row>
    <row r="485" spans="12:12" s="1" customFormat="1">
      <c r="L485" s="40"/>
    </row>
    <row r="486" spans="12:12" s="1" customFormat="1">
      <c r="L486" s="40"/>
    </row>
    <row r="487" spans="12:12" s="1" customFormat="1">
      <c r="L487" s="40"/>
    </row>
    <row r="488" spans="12:12" s="1" customFormat="1">
      <c r="L488" s="40"/>
    </row>
    <row r="489" spans="12:12" s="1" customFormat="1">
      <c r="L489" s="40"/>
    </row>
    <row r="490" spans="12:12" s="1" customFormat="1">
      <c r="L490" s="40"/>
    </row>
    <row r="491" spans="12:12" s="1" customFormat="1">
      <c r="L491" s="40"/>
    </row>
    <row r="492" spans="12:12" s="1" customFormat="1">
      <c r="L492" s="40"/>
    </row>
    <row r="493" spans="12:12" s="1" customFormat="1">
      <c r="L493" s="40"/>
    </row>
    <row r="494" spans="12:12" s="1" customFormat="1">
      <c r="L494" s="40"/>
    </row>
    <row r="495" spans="12:12" s="1" customFormat="1">
      <c r="L495" s="40"/>
    </row>
    <row r="496" spans="12:12" s="1" customFormat="1">
      <c r="L496" s="40"/>
    </row>
    <row r="497" spans="12:12" s="1" customFormat="1">
      <c r="L497" s="40"/>
    </row>
    <row r="498" spans="12:12" s="1" customFormat="1">
      <c r="L498" s="40"/>
    </row>
    <row r="499" spans="12:12" s="1" customFormat="1">
      <c r="L499" s="40"/>
    </row>
    <row r="500" spans="12:12" s="1" customFormat="1">
      <c r="L500" s="40"/>
    </row>
    <row r="501" spans="12:12" s="1" customFormat="1">
      <c r="L501" s="40"/>
    </row>
    <row r="502" spans="12:12" s="1" customFormat="1">
      <c r="L502" s="40"/>
    </row>
    <row r="503" spans="12:12" s="1" customFormat="1">
      <c r="L503" s="40"/>
    </row>
    <row r="504" spans="12:12" s="1" customFormat="1">
      <c r="L504" s="40"/>
    </row>
    <row r="505" spans="12:12" s="1" customFormat="1">
      <c r="L505" s="40"/>
    </row>
    <row r="506" spans="12:12" s="1" customFormat="1">
      <c r="L506" s="40"/>
    </row>
    <row r="507" spans="12:12" s="1" customFormat="1">
      <c r="L507" s="40"/>
    </row>
    <row r="508" spans="12:12" s="1" customFormat="1">
      <c r="L508" s="40"/>
    </row>
    <row r="509" spans="12:12" s="1" customFormat="1">
      <c r="L509" s="40"/>
    </row>
    <row r="510" spans="12:12" s="1" customFormat="1">
      <c r="L510" s="40"/>
    </row>
    <row r="511" spans="12:12" s="1" customFormat="1">
      <c r="L511" s="40"/>
    </row>
    <row r="512" spans="12:12" s="1" customFormat="1">
      <c r="L512" s="40"/>
    </row>
    <row r="513" spans="12:12" s="1" customFormat="1">
      <c r="L513" s="40"/>
    </row>
    <row r="514" spans="12:12" s="1" customFormat="1">
      <c r="L514" s="40"/>
    </row>
    <row r="515" spans="12:12" s="1" customFormat="1">
      <c r="L515" s="40"/>
    </row>
    <row r="516" spans="12:12" s="1" customFormat="1">
      <c r="L516" s="40"/>
    </row>
    <row r="517" spans="12:12" s="1" customFormat="1">
      <c r="L517" s="40"/>
    </row>
    <row r="518" spans="12:12" s="1" customFormat="1">
      <c r="L518" s="40"/>
    </row>
    <row r="519" spans="12:12" s="1" customFormat="1">
      <c r="L519" s="40"/>
    </row>
    <row r="520" spans="12:12" s="1" customFormat="1">
      <c r="L520" s="40"/>
    </row>
    <row r="521" spans="12:12" s="1" customFormat="1">
      <c r="L521" s="40"/>
    </row>
    <row r="522" spans="12:12" s="1" customFormat="1">
      <c r="L522" s="40"/>
    </row>
    <row r="523" spans="12:12" s="1" customFormat="1">
      <c r="L523" s="40"/>
    </row>
    <row r="524" spans="12:12" s="1" customFormat="1">
      <c r="L524" s="40"/>
    </row>
    <row r="525" spans="12:12" s="1" customFormat="1">
      <c r="L525" s="40"/>
    </row>
    <row r="526" spans="12:12" s="1" customFormat="1">
      <c r="L526" s="40"/>
    </row>
    <row r="527" spans="12:12" s="1" customFormat="1">
      <c r="L527" s="40"/>
    </row>
    <row r="528" spans="12:12" s="1" customFormat="1">
      <c r="L528" s="40"/>
    </row>
    <row r="529" spans="12:12" s="1" customFormat="1">
      <c r="L529" s="40"/>
    </row>
    <row r="530" spans="12:12" s="1" customFormat="1">
      <c r="L530" s="40"/>
    </row>
    <row r="531" spans="12:12" s="1" customFormat="1">
      <c r="L531" s="40"/>
    </row>
    <row r="532" spans="12:12" s="1" customFormat="1">
      <c r="L532" s="40"/>
    </row>
    <row r="533" spans="12:12" s="1" customFormat="1">
      <c r="L533" s="40"/>
    </row>
    <row r="534" spans="12:12" s="1" customFormat="1">
      <c r="L534" s="40"/>
    </row>
    <row r="535" spans="12:12" s="1" customFormat="1">
      <c r="L535" s="40"/>
    </row>
    <row r="536" spans="12:12" s="1" customFormat="1">
      <c r="L536" s="40"/>
    </row>
    <row r="537" spans="12:12" s="1" customFormat="1">
      <c r="L537" s="40"/>
    </row>
    <row r="538" spans="12:12" s="1" customFormat="1">
      <c r="L538" s="40"/>
    </row>
    <row r="539" spans="12:12" s="1" customFormat="1">
      <c r="L539" s="40"/>
    </row>
    <row r="540" spans="12:12" s="1" customFormat="1">
      <c r="L540" s="40"/>
    </row>
    <row r="541" spans="12:12" s="1" customFormat="1">
      <c r="L541" s="40"/>
    </row>
    <row r="542" spans="12:12" s="1" customFormat="1">
      <c r="L542" s="40"/>
    </row>
    <row r="543" spans="12:12" s="1" customFormat="1">
      <c r="L543" s="40"/>
    </row>
    <row r="544" spans="12:12" s="1" customFormat="1">
      <c r="L544" s="40"/>
    </row>
    <row r="545" spans="12:12" s="1" customFormat="1">
      <c r="L545" s="40"/>
    </row>
    <row r="546" spans="12:12" s="1" customFormat="1">
      <c r="L546" s="40"/>
    </row>
    <row r="547" spans="12:12" s="1" customFormat="1">
      <c r="L547" s="40"/>
    </row>
    <row r="548" spans="12:12" s="1" customFormat="1">
      <c r="L548" s="40"/>
    </row>
    <row r="549" spans="12:12" s="1" customFormat="1">
      <c r="L549" s="40"/>
    </row>
    <row r="550" spans="12:12" s="1" customFormat="1">
      <c r="L550" s="40"/>
    </row>
    <row r="551" spans="12:12" s="1" customFormat="1">
      <c r="L551" s="40"/>
    </row>
    <row r="552" spans="12:12" s="1" customFormat="1">
      <c r="L552" s="40"/>
    </row>
    <row r="553" spans="12:12" s="1" customFormat="1">
      <c r="L553" s="40"/>
    </row>
    <row r="554" spans="12:12" s="1" customFormat="1">
      <c r="L554" s="40"/>
    </row>
    <row r="555" spans="12:12" s="1" customFormat="1">
      <c r="L555" s="40"/>
    </row>
    <row r="556" spans="12:12" s="1" customFormat="1">
      <c r="L556" s="40"/>
    </row>
    <row r="557" spans="12:12" s="1" customFormat="1">
      <c r="L557" s="40"/>
    </row>
    <row r="558" spans="12:12" s="1" customFormat="1">
      <c r="L558" s="40"/>
    </row>
    <row r="559" spans="12:12" s="1" customFormat="1">
      <c r="L559" s="40"/>
    </row>
    <row r="560" spans="12:12" s="1" customFormat="1">
      <c r="L560" s="40"/>
    </row>
    <row r="561" spans="12:12" s="1" customFormat="1">
      <c r="L561" s="40"/>
    </row>
    <row r="562" spans="12:12" s="1" customFormat="1">
      <c r="L562" s="40"/>
    </row>
    <row r="563" spans="12:12" s="1" customFormat="1">
      <c r="L563" s="40"/>
    </row>
    <row r="564" spans="12:12" s="1" customFormat="1">
      <c r="L564" s="40"/>
    </row>
    <row r="565" spans="12:12" s="1" customFormat="1">
      <c r="L565" s="40"/>
    </row>
    <row r="566" spans="12:12" s="1" customFormat="1">
      <c r="L566" s="40"/>
    </row>
    <row r="567" spans="12:12" s="1" customFormat="1">
      <c r="L567" s="40"/>
    </row>
    <row r="568" spans="12:12" s="1" customFormat="1">
      <c r="L568" s="40"/>
    </row>
    <row r="569" spans="12:12" s="1" customFormat="1">
      <c r="L569" s="40"/>
    </row>
    <row r="570" spans="12:12" s="1" customFormat="1">
      <c r="L570" s="40"/>
    </row>
    <row r="571" spans="12:12" s="1" customFormat="1">
      <c r="L571" s="40"/>
    </row>
    <row r="572" spans="12:12" s="1" customFormat="1">
      <c r="L572" s="40"/>
    </row>
    <row r="573" spans="12:12" s="1" customFormat="1">
      <c r="L573" s="40"/>
    </row>
    <row r="574" spans="12:12" s="1" customFormat="1">
      <c r="L574" s="40"/>
    </row>
    <row r="575" spans="12:12" s="1" customFormat="1">
      <c r="L575" s="40"/>
    </row>
    <row r="576" spans="12:12" s="1" customFormat="1">
      <c r="L576" s="40"/>
    </row>
    <row r="577" spans="12:12" s="1" customFormat="1">
      <c r="L577" s="40"/>
    </row>
    <row r="578" spans="12:12" s="1" customFormat="1">
      <c r="L578" s="40"/>
    </row>
    <row r="579" spans="12:12" s="1" customFormat="1">
      <c r="L579" s="40"/>
    </row>
    <row r="580" spans="12:12" s="1" customFormat="1">
      <c r="L580" s="40"/>
    </row>
    <row r="581" spans="12:12" s="1" customFormat="1">
      <c r="L581" s="40"/>
    </row>
    <row r="582" spans="12:12" s="1" customFormat="1">
      <c r="L582" s="40"/>
    </row>
    <row r="583" spans="12:12" s="1" customFormat="1">
      <c r="L583" s="40"/>
    </row>
    <row r="584" spans="12:12" s="1" customFormat="1">
      <c r="L584" s="40"/>
    </row>
    <row r="585" spans="12:12" s="1" customFormat="1">
      <c r="L585" s="40"/>
    </row>
    <row r="586" spans="12:12" s="1" customFormat="1">
      <c r="L586" s="40"/>
    </row>
    <row r="587" spans="12:12" s="1" customFormat="1">
      <c r="L587" s="40"/>
    </row>
    <row r="588" spans="12:12" s="1" customFormat="1">
      <c r="L588" s="40"/>
    </row>
    <row r="589" spans="12:12" s="1" customFormat="1">
      <c r="L589" s="40"/>
    </row>
    <row r="590" spans="12:12" s="1" customFormat="1">
      <c r="L590" s="40"/>
    </row>
    <row r="591" spans="12:12" s="1" customFormat="1">
      <c r="L591" s="40"/>
    </row>
    <row r="592" spans="12:12" s="1" customFormat="1">
      <c r="L592" s="40"/>
    </row>
    <row r="593" spans="12:12" s="1" customFormat="1">
      <c r="L593" s="40"/>
    </row>
    <row r="594" spans="12:12" s="1" customFormat="1">
      <c r="L594" s="40"/>
    </row>
    <row r="595" spans="12:12" s="1" customFormat="1">
      <c r="L595" s="40"/>
    </row>
    <row r="596" spans="12:12" s="1" customFormat="1">
      <c r="L596" s="40"/>
    </row>
    <row r="597" spans="12:12" s="1" customFormat="1">
      <c r="L597" s="40"/>
    </row>
    <row r="598" spans="12:12" s="1" customFormat="1">
      <c r="L598" s="40"/>
    </row>
    <row r="599" spans="12:12" s="1" customFormat="1">
      <c r="L599" s="40"/>
    </row>
    <row r="600" spans="12:12" s="1" customFormat="1">
      <c r="L600" s="40"/>
    </row>
    <row r="601" spans="12:12" s="1" customFormat="1">
      <c r="L601" s="40"/>
    </row>
    <row r="602" spans="12:12" s="1" customFormat="1">
      <c r="L602" s="40"/>
    </row>
    <row r="603" spans="12:12" s="1" customFormat="1">
      <c r="L603" s="40"/>
    </row>
    <row r="604" spans="12:12" s="1" customFormat="1">
      <c r="L604" s="40"/>
    </row>
    <row r="605" spans="12:12" s="1" customFormat="1">
      <c r="L605" s="40"/>
    </row>
    <row r="606" spans="12:12" s="1" customFormat="1">
      <c r="L606" s="40"/>
    </row>
    <row r="607" spans="12:12" s="1" customFormat="1">
      <c r="L607" s="40"/>
    </row>
    <row r="608" spans="12:12" s="1" customFormat="1">
      <c r="L608" s="40"/>
    </row>
    <row r="609" spans="12:12" s="1" customFormat="1">
      <c r="L609" s="40"/>
    </row>
    <row r="610" spans="12:12" s="1" customFormat="1">
      <c r="L610" s="40"/>
    </row>
    <row r="611" spans="12:12" s="1" customFormat="1">
      <c r="L611" s="40"/>
    </row>
    <row r="612" spans="12:12" s="1" customFormat="1">
      <c r="L612" s="40"/>
    </row>
    <row r="613" spans="12:12" s="1" customFormat="1">
      <c r="L613" s="40"/>
    </row>
    <row r="614" spans="12:12" s="1" customFormat="1">
      <c r="L614" s="40"/>
    </row>
    <row r="615" spans="12:12" s="1" customFormat="1">
      <c r="L615" s="40"/>
    </row>
    <row r="616" spans="12:12" s="1" customFormat="1">
      <c r="L616" s="40"/>
    </row>
    <row r="617" spans="12:12" s="1" customFormat="1">
      <c r="L617" s="40"/>
    </row>
    <row r="618" spans="12:12" s="1" customFormat="1">
      <c r="L618" s="40"/>
    </row>
    <row r="619" spans="12:12" s="1" customFormat="1">
      <c r="L619" s="40"/>
    </row>
    <row r="620" spans="12:12" s="1" customFormat="1">
      <c r="L620" s="40"/>
    </row>
    <row r="621" spans="12:12" s="1" customFormat="1">
      <c r="L621" s="40"/>
    </row>
    <row r="622" spans="12:12" s="1" customFormat="1">
      <c r="L622" s="40"/>
    </row>
    <row r="623" spans="12:12" s="1" customFormat="1">
      <c r="L623" s="40"/>
    </row>
    <row r="624" spans="12:12" s="1" customFormat="1">
      <c r="L624" s="40"/>
    </row>
    <row r="625" spans="12:12" s="1" customFormat="1">
      <c r="L625" s="40"/>
    </row>
    <row r="626" spans="12:12" s="1" customFormat="1">
      <c r="L626" s="40"/>
    </row>
    <row r="627" spans="12:12" s="1" customFormat="1">
      <c r="L627" s="40"/>
    </row>
    <row r="628" spans="12:12" s="1" customFormat="1">
      <c r="L628" s="40"/>
    </row>
    <row r="629" spans="12:12" s="1" customFormat="1">
      <c r="L629" s="40"/>
    </row>
    <row r="630" spans="12:12" s="1" customFormat="1">
      <c r="L630" s="40"/>
    </row>
    <row r="631" spans="12:12" s="1" customFormat="1">
      <c r="L631" s="40"/>
    </row>
    <row r="632" spans="12:12" s="1" customFormat="1">
      <c r="L632" s="40"/>
    </row>
    <row r="633" spans="12:12" s="1" customFormat="1">
      <c r="L633" s="40"/>
    </row>
    <row r="634" spans="12:12" s="1" customFormat="1">
      <c r="L634" s="40"/>
    </row>
    <row r="635" spans="12:12" s="1" customFormat="1">
      <c r="L635" s="40"/>
    </row>
    <row r="636" spans="12:12" s="1" customFormat="1">
      <c r="L636" s="40"/>
    </row>
    <row r="637" spans="12:12" s="1" customFormat="1">
      <c r="L637" s="40"/>
    </row>
    <row r="638" spans="12:12" s="1" customFormat="1">
      <c r="L638" s="40"/>
    </row>
    <row r="639" spans="12:12" s="1" customFormat="1">
      <c r="L639" s="40"/>
    </row>
    <row r="640" spans="12:12" s="1" customFormat="1">
      <c r="L640" s="40"/>
    </row>
    <row r="641" spans="12:12" s="1" customFormat="1">
      <c r="L641" s="40"/>
    </row>
    <row r="642" spans="12:12" s="1" customFormat="1">
      <c r="L642" s="40"/>
    </row>
    <row r="643" spans="12:12" s="1" customFormat="1">
      <c r="L643" s="40"/>
    </row>
    <row r="644" spans="12:12" s="1" customFormat="1">
      <c r="L644" s="40"/>
    </row>
    <row r="645" spans="12:12" s="1" customFormat="1">
      <c r="L645" s="40"/>
    </row>
    <row r="646" spans="12:12" s="1" customFormat="1">
      <c r="L646" s="40"/>
    </row>
    <row r="647" spans="12:12" s="1" customFormat="1">
      <c r="L647" s="40"/>
    </row>
    <row r="648" spans="12:12" s="1" customFormat="1">
      <c r="L648" s="40"/>
    </row>
    <row r="649" spans="12:12" s="1" customFormat="1">
      <c r="L649" s="40"/>
    </row>
    <row r="650" spans="12:12" s="1" customFormat="1">
      <c r="L650" s="40"/>
    </row>
    <row r="651" spans="12:12" s="1" customFormat="1">
      <c r="L651" s="40"/>
    </row>
    <row r="652" spans="12:12" s="1" customFormat="1">
      <c r="L652" s="40"/>
    </row>
    <row r="653" spans="12:12" s="1" customFormat="1">
      <c r="L653" s="40"/>
    </row>
    <row r="654" spans="12:12" s="1" customFormat="1">
      <c r="L654" s="40"/>
    </row>
    <row r="655" spans="12:12" s="1" customFormat="1">
      <c r="L655" s="40"/>
    </row>
    <row r="656" spans="12:12" s="1" customFormat="1">
      <c r="L656" s="40"/>
    </row>
    <row r="657" spans="12:12" s="1" customFormat="1">
      <c r="L657" s="40"/>
    </row>
    <row r="658" spans="12:12" s="1" customFormat="1">
      <c r="L658" s="40"/>
    </row>
    <row r="659" spans="12:12" s="1" customFormat="1">
      <c r="L659" s="40"/>
    </row>
    <row r="660" spans="12:12" s="1" customFormat="1">
      <c r="L660" s="40"/>
    </row>
    <row r="661" spans="12:12" s="1" customFormat="1">
      <c r="L661" s="40"/>
    </row>
    <row r="662" spans="12:12" s="1" customFormat="1">
      <c r="L662" s="40"/>
    </row>
    <row r="663" spans="12:12" s="1" customFormat="1">
      <c r="L663" s="40"/>
    </row>
    <row r="664" spans="12:12" s="1" customFormat="1">
      <c r="L664" s="40"/>
    </row>
    <row r="665" spans="12:12" s="1" customFormat="1">
      <c r="L665" s="40"/>
    </row>
    <row r="666" spans="12:12" s="1" customFormat="1">
      <c r="L666" s="40"/>
    </row>
    <row r="667" spans="12:12" s="1" customFormat="1">
      <c r="L667" s="40"/>
    </row>
    <row r="668" spans="12:12" s="1" customFormat="1">
      <c r="L668" s="40"/>
    </row>
    <row r="669" spans="12:12" s="1" customFormat="1">
      <c r="L669" s="40"/>
    </row>
    <row r="670" spans="12:12" s="1" customFormat="1">
      <c r="L670" s="40"/>
    </row>
    <row r="671" spans="12:12" s="1" customFormat="1">
      <c r="L671" s="40"/>
    </row>
    <row r="672" spans="12:12" s="1" customFormat="1">
      <c r="L672" s="40"/>
    </row>
    <row r="673" spans="12:12" s="1" customFormat="1">
      <c r="L673" s="40"/>
    </row>
    <row r="674" spans="12:12" s="1" customFormat="1">
      <c r="L674" s="40"/>
    </row>
    <row r="675" spans="12:12" s="1" customFormat="1">
      <c r="L675" s="40"/>
    </row>
    <row r="676" spans="12:12" s="1" customFormat="1">
      <c r="L676" s="40"/>
    </row>
    <row r="677" spans="12:12" s="1" customFormat="1">
      <c r="L677" s="40"/>
    </row>
    <row r="678" spans="12:12" s="1" customFormat="1">
      <c r="L678" s="40"/>
    </row>
    <row r="679" spans="12:12" s="1" customFormat="1">
      <c r="L679" s="40"/>
    </row>
    <row r="680" spans="12:12" s="1" customFormat="1">
      <c r="L680" s="40"/>
    </row>
    <row r="681" spans="12:12" s="1" customFormat="1">
      <c r="L681" s="40"/>
    </row>
    <row r="682" spans="12:12" s="1" customFormat="1">
      <c r="L682" s="40"/>
    </row>
    <row r="683" spans="12:12" s="1" customFormat="1">
      <c r="L683" s="40"/>
    </row>
    <row r="684" spans="12:12" s="1" customFormat="1">
      <c r="L684" s="40"/>
    </row>
    <row r="685" spans="12:12" s="1" customFormat="1">
      <c r="L685" s="40"/>
    </row>
    <row r="686" spans="12:12" s="1" customFormat="1">
      <c r="L686" s="40"/>
    </row>
    <row r="687" spans="12:12" s="1" customFormat="1">
      <c r="L687" s="40"/>
    </row>
    <row r="688" spans="12:12" s="1" customFormat="1">
      <c r="L688" s="40"/>
    </row>
    <row r="689" spans="12:12" s="1" customFormat="1">
      <c r="L689" s="40"/>
    </row>
    <row r="690" spans="12:12" s="1" customFormat="1">
      <c r="L690" s="40"/>
    </row>
    <row r="691" spans="12:12" s="1" customFormat="1">
      <c r="L691" s="40"/>
    </row>
    <row r="692" spans="12:12" s="1" customFormat="1">
      <c r="L692" s="40"/>
    </row>
    <row r="693" spans="12:12" s="1" customFormat="1">
      <c r="L693" s="40"/>
    </row>
    <row r="694" spans="12:12" s="1" customFormat="1">
      <c r="L694" s="40"/>
    </row>
    <row r="695" spans="12:12" s="1" customFormat="1">
      <c r="L695" s="40"/>
    </row>
    <row r="696" spans="12:12" s="1" customFormat="1">
      <c r="L696" s="40"/>
    </row>
    <row r="697" spans="12:12" s="1" customFormat="1">
      <c r="L697" s="40"/>
    </row>
    <row r="698" spans="12:12" s="1" customFormat="1">
      <c r="L698" s="40"/>
    </row>
    <row r="699" spans="12:12" s="1" customFormat="1">
      <c r="L699" s="40"/>
    </row>
    <row r="700" spans="12:12" s="1" customFormat="1">
      <c r="L700" s="40"/>
    </row>
    <row r="701" spans="12:12" s="1" customFormat="1">
      <c r="L701" s="40"/>
    </row>
    <row r="702" spans="12:12" s="1" customFormat="1">
      <c r="L702" s="40"/>
    </row>
    <row r="703" spans="12:12" s="1" customFormat="1">
      <c r="L703" s="40"/>
    </row>
    <row r="704" spans="12:12" s="1" customFormat="1">
      <c r="L704" s="40"/>
    </row>
    <row r="705" spans="12:12" s="1" customFormat="1">
      <c r="L705" s="40"/>
    </row>
    <row r="706" spans="12:12" s="1" customFormat="1">
      <c r="L706" s="40"/>
    </row>
    <row r="707" spans="12:12" s="1" customFormat="1">
      <c r="L707" s="40"/>
    </row>
    <row r="708" spans="12:12" s="1" customFormat="1">
      <c r="L708" s="40"/>
    </row>
    <row r="709" spans="12:12" s="1" customFormat="1">
      <c r="L709" s="40"/>
    </row>
    <row r="710" spans="12:12" s="1" customFormat="1">
      <c r="L710" s="40"/>
    </row>
    <row r="711" spans="12:12" s="1" customFormat="1">
      <c r="L711" s="40"/>
    </row>
    <row r="712" spans="12:12" s="1" customFormat="1">
      <c r="L712" s="40"/>
    </row>
    <row r="713" spans="12:12" s="1" customFormat="1">
      <c r="L713" s="40"/>
    </row>
    <row r="714" spans="12:12" s="1" customFormat="1">
      <c r="L714" s="40"/>
    </row>
    <row r="715" spans="12:12" s="1" customFormat="1">
      <c r="L715" s="40"/>
    </row>
    <row r="716" spans="12:12" s="1" customFormat="1">
      <c r="L716" s="40"/>
    </row>
    <row r="717" spans="12:12" s="1" customFormat="1">
      <c r="L717" s="40"/>
    </row>
    <row r="718" spans="12:12" s="1" customFormat="1">
      <c r="L718" s="40"/>
    </row>
    <row r="719" spans="12:12" s="1" customFormat="1">
      <c r="L719" s="40"/>
    </row>
    <row r="720" spans="12:12" s="1" customFormat="1">
      <c r="L720" s="40"/>
    </row>
    <row r="721" spans="12:12" s="1" customFormat="1">
      <c r="L721" s="40"/>
    </row>
    <row r="722" spans="12:12" s="1" customFormat="1">
      <c r="L722" s="40"/>
    </row>
    <row r="723" spans="12:12" s="1" customFormat="1">
      <c r="L723" s="40"/>
    </row>
    <row r="724" spans="12:12" s="1" customFormat="1">
      <c r="L724" s="40"/>
    </row>
    <row r="725" spans="12:12" s="1" customFormat="1">
      <c r="L725" s="40"/>
    </row>
    <row r="726" spans="12:12" s="1" customFormat="1">
      <c r="L726" s="40"/>
    </row>
    <row r="727" spans="12:12" s="1" customFormat="1">
      <c r="L727" s="40"/>
    </row>
    <row r="728" spans="12:12" s="1" customFormat="1">
      <c r="L728" s="40"/>
    </row>
    <row r="729" spans="12:12" s="1" customFormat="1">
      <c r="L729" s="40"/>
    </row>
    <row r="730" spans="12:12" s="1" customFormat="1">
      <c r="L730" s="40"/>
    </row>
    <row r="731" spans="12:12" s="1" customFormat="1">
      <c r="L731" s="40"/>
    </row>
    <row r="732" spans="12:12" s="1" customFormat="1">
      <c r="L732" s="40"/>
    </row>
    <row r="733" spans="12:12" s="1" customFormat="1">
      <c r="L733" s="40"/>
    </row>
    <row r="734" spans="12:12" s="1" customFormat="1">
      <c r="L734" s="40"/>
    </row>
    <row r="735" spans="12:12" s="1" customFormat="1">
      <c r="L735" s="40"/>
    </row>
    <row r="736" spans="12:12" s="1" customFormat="1">
      <c r="L736" s="40"/>
    </row>
    <row r="737" spans="12:12" s="1" customFormat="1">
      <c r="L737" s="40"/>
    </row>
    <row r="738" spans="12:12" s="1" customFormat="1">
      <c r="L738" s="40"/>
    </row>
    <row r="739" spans="12:12" s="1" customFormat="1">
      <c r="L739" s="40"/>
    </row>
    <row r="740" spans="12:12" s="1" customFormat="1">
      <c r="L740" s="40"/>
    </row>
    <row r="741" spans="12:12" s="1" customFormat="1">
      <c r="L741" s="40"/>
    </row>
    <row r="742" spans="12:12" s="1" customFormat="1">
      <c r="L742" s="40"/>
    </row>
    <row r="743" spans="12:12" s="1" customFormat="1">
      <c r="L743" s="40"/>
    </row>
    <row r="744" spans="12:12" s="1" customFormat="1">
      <c r="L744" s="40"/>
    </row>
    <row r="745" spans="12:12" s="1" customFormat="1">
      <c r="L745" s="40"/>
    </row>
    <row r="746" spans="12:12" s="1" customFormat="1">
      <c r="L746" s="40"/>
    </row>
    <row r="747" spans="12:12" s="1" customFormat="1">
      <c r="L747" s="40"/>
    </row>
    <row r="748" spans="12:12" s="1" customFormat="1">
      <c r="L748" s="40"/>
    </row>
    <row r="749" spans="12:12" s="1" customFormat="1">
      <c r="L749" s="40"/>
    </row>
    <row r="750" spans="12:12" s="1" customFormat="1">
      <c r="L750" s="40"/>
    </row>
    <row r="751" spans="12:12" s="1" customFormat="1">
      <c r="L751" s="40"/>
    </row>
    <row r="752" spans="12:12" s="1" customFormat="1">
      <c r="L752" s="40"/>
    </row>
    <row r="753" spans="12:12" s="1" customFormat="1">
      <c r="L753" s="40"/>
    </row>
    <row r="754" spans="12:12" s="1" customFormat="1">
      <c r="L754" s="40"/>
    </row>
    <row r="755" spans="12:12" s="1" customFormat="1">
      <c r="L755" s="40"/>
    </row>
    <row r="756" spans="12:12" s="1" customFormat="1">
      <c r="L756" s="40"/>
    </row>
    <row r="757" spans="12:12" s="1" customFormat="1">
      <c r="L757" s="40"/>
    </row>
    <row r="758" spans="12:12" s="1" customFormat="1">
      <c r="L758" s="40"/>
    </row>
    <row r="759" spans="12:12" s="1" customFormat="1">
      <c r="L759" s="40"/>
    </row>
    <row r="760" spans="12:12" s="1" customFormat="1">
      <c r="L760" s="40"/>
    </row>
    <row r="761" spans="12:12" s="1" customFormat="1">
      <c r="L761" s="40"/>
    </row>
    <row r="762" spans="12:12" s="1" customFormat="1">
      <c r="L762" s="40"/>
    </row>
    <row r="763" spans="12:12" s="1" customFormat="1">
      <c r="L763" s="40"/>
    </row>
    <row r="764" spans="12:12" s="1" customFormat="1">
      <c r="L764" s="40"/>
    </row>
    <row r="765" spans="12:12" s="1" customFormat="1">
      <c r="L765" s="40"/>
    </row>
    <row r="766" spans="12:12" s="1" customFormat="1">
      <c r="L766" s="40"/>
    </row>
    <row r="767" spans="12:12" s="1" customFormat="1">
      <c r="L767" s="40"/>
    </row>
    <row r="768" spans="12:12" s="1" customFormat="1">
      <c r="L768" s="40"/>
    </row>
    <row r="769" spans="12:12" s="1" customFormat="1">
      <c r="L769" s="40"/>
    </row>
    <row r="770" spans="12:12" s="1" customFormat="1">
      <c r="L770" s="40"/>
    </row>
    <row r="771" spans="12:12" s="1" customFormat="1">
      <c r="L771" s="40"/>
    </row>
    <row r="772" spans="12:12" s="1" customFormat="1">
      <c r="L772" s="40"/>
    </row>
    <row r="773" spans="12:12" s="1" customFormat="1">
      <c r="L773" s="40"/>
    </row>
    <row r="774" spans="12:12" s="1" customFormat="1">
      <c r="L774" s="40"/>
    </row>
    <row r="775" spans="12:12" s="1" customFormat="1">
      <c r="L775" s="40"/>
    </row>
    <row r="776" spans="12:12" s="1" customFormat="1">
      <c r="L776" s="40"/>
    </row>
    <row r="777" spans="12:12" s="1" customFormat="1">
      <c r="L777" s="40"/>
    </row>
    <row r="778" spans="12:12" s="1" customFormat="1">
      <c r="L778" s="40"/>
    </row>
    <row r="779" spans="12:12" s="1" customFormat="1">
      <c r="L779" s="40"/>
    </row>
    <row r="780" spans="12:12" s="1" customFormat="1">
      <c r="L780" s="40"/>
    </row>
    <row r="781" spans="12:12" s="1" customFormat="1">
      <c r="L781" s="40"/>
    </row>
    <row r="782" spans="12:12" s="1" customFormat="1">
      <c r="L782" s="40"/>
    </row>
    <row r="783" spans="12:12" s="1" customFormat="1">
      <c r="L783" s="40"/>
    </row>
    <row r="784" spans="12:12" s="1" customFormat="1">
      <c r="L784" s="40"/>
    </row>
    <row r="785" spans="12:12" s="1" customFormat="1">
      <c r="L785" s="40"/>
    </row>
    <row r="786" spans="12:12" s="1" customFormat="1">
      <c r="L786" s="40"/>
    </row>
    <row r="787" spans="12:12" s="1" customFormat="1">
      <c r="L787" s="40"/>
    </row>
    <row r="788" spans="12:12" s="1" customFormat="1">
      <c r="L788" s="40"/>
    </row>
    <row r="789" spans="12:12" s="1" customFormat="1">
      <c r="L789" s="40"/>
    </row>
    <row r="790" spans="12:12" s="1" customFormat="1">
      <c r="L790" s="40"/>
    </row>
    <row r="791" spans="12:12" s="1" customFormat="1">
      <c r="L791" s="40"/>
    </row>
    <row r="792" spans="12:12" s="1" customFormat="1">
      <c r="L792" s="40"/>
    </row>
    <row r="793" spans="12:12" s="1" customFormat="1">
      <c r="L793" s="40"/>
    </row>
    <row r="794" spans="12:12" s="1" customFormat="1">
      <c r="L794" s="40"/>
    </row>
    <row r="795" spans="12:12" s="1" customFormat="1">
      <c r="L795" s="40"/>
    </row>
    <row r="796" spans="12:12" s="1" customFormat="1">
      <c r="L796" s="40"/>
    </row>
    <row r="797" spans="12:12" s="1" customFormat="1">
      <c r="L797" s="40"/>
    </row>
    <row r="798" spans="12:12" s="1" customFormat="1">
      <c r="L798" s="40"/>
    </row>
    <row r="799" spans="12:12" s="1" customFormat="1">
      <c r="L799" s="40"/>
    </row>
    <row r="800" spans="12:12" s="1" customFormat="1">
      <c r="L800" s="40"/>
    </row>
    <row r="801" spans="12:12" s="1" customFormat="1">
      <c r="L801" s="40"/>
    </row>
    <row r="802" spans="12:12" s="1" customFormat="1">
      <c r="L802" s="40"/>
    </row>
    <row r="803" spans="12:12" s="1" customFormat="1">
      <c r="L803" s="40"/>
    </row>
    <row r="804" spans="12:12" s="1" customFormat="1">
      <c r="L804" s="40"/>
    </row>
    <row r="805" spans="12:12" s="1" customFormat="1">
      <c r="L805" s="40"/>
    </row>
    <row r="806" spans="12:12" s="1" customFormat="1">
      <c r="L806" s="40"/>
    </row>
    <row r="807" spans="12:12" s="1" customFormat="1">
      <c r="L807" s="40"/>
    </row>
    <row r="808" spans="12:12" s="1" customFormat="1">
      <c r="L808" s="40"/>
    </row>
    <row r="809" spans="12:12" s="1" customFormat="1">
      <c r="L809" s="40"/>
    </row>
    <row r="810" spans="12:12" s="1" customFormat="1">
      <c r="L810" s="40"/>
    </row>
    <row r="811" spans="12:12" s="1" customFormat="1">
      <c r="L811" s="40"/>
    </row>
    <row r="812" spans="12:12" s="1" customFormat="1">
      <c r="L812" s="40"/>
    </row>
    <row r="813" spans="12:12" s="1" customFormat="1">
      <c r="L813" s="40"/>
    </row>
    <row r="814" spans="12:12" s="1" customFormat="1">
      <c r="L814" s="40"/>
    </row>
    <row r="815" spans="12:12" s="1" customFormat="1">
      <c r="L815" s="40"/>
    </row>
    <row r="816" spans="12:12" s="1" customFormat="1">
      <c r="L816" s="40"/>
    </row>
    <row r="817" spans="12:12" s="1" customFormat="1">
      <c r="L817" s="40"/>
    </row>
    <row r="818" spans="12:12" s="1" customFormat="1">
      <c r="L818" s="40"/>
    </row>
    <row r="819" spans="12:12" s="1" customFormat="1">
      <c r="L819" s="40"/>
    </row>
    <row r="820" spans="12:12" s="1" customFormat="1">
      <c r="L820" s="40"/>
    </row>
    <row r="821" spans="12:12" s="1" customFormat="1">
      <c r="L821" s="40"/>
    </row>
    <row r="822" spans="12:12" s="1" customFormat="1">
      <c r="L822" s="40"/>
    </row>
    <row r="823" spans="12:12" s="1" customFormat="1">
      <c r="L823" s="40"/>
    </row>
    <row r="824" spans="12:12" s="1" customFormat="1">
      <c r="L824" s="40"/>
    </row>
    <row r="825" spans="12:12" s="1" customFormat="1">
      <c r="L825" s="40"/>
    </row>
    <row r="826" spans="12:12" s="1" customFormat="1">
      <c r="L826" s="40"/>
    </row>
    <row r="827" spans="12:12" s="1" customFormat="1">
      <c r="L827" s="40"/>
    </row>
    <row r="828" spans="12:12" s="1" customFormat="1">
      <c r="L828" s="40"/>
    </row>
    <row r="829" spans="12:12" s="1" customFormat="1">
      <c r="L829" s="40"/>
    </row>
    <row r="830" spans="12:12" s="1" customFormat="1">
      <c r="L830" s="40"/>
    </row>
    <row r="831" spans="12:12" s="1" customFormat="1">
      <c r="L831" s="40"/>
    </row>
    <row r="832" spans="12:12" s="1" customFormat="1">
      <c r="L832" s="40"/>
    </row>
    <row r="833" spans="12:12" s="1" customFormat="1">
      <c r="L833" s="40"/>
    </row>
    <row r="834" spans="12:12" s="1" customFormat="1">
      <c r="L834" s="40"/>
    </row>
    <row r="835" spans="12:12" s="1" customFormat="1">
      <c r="L835" s="40"/>
    </row>
    <row r="836" spans="12:12" s="1" customFormat="1">
      <c r="L836" s="40"/>
    </row>
    <row r="837" spans="12:12" s="1" customFormat="1">
      <c r="L837" s="40"/>
    </row>
    <row r="838" spans="12:12" s="1" customFormat="1">
      <c r="L838" s="40"/>
    </row>
    <row r="839" spans="12:12" s="1" customFormat="1">
      <c r="L839" s="40"/>
    </row>
    <row r="840" spans="12:12" s="1" customFormat="1">
      <c r="L840" s="40"/>
    </row>
    <row r="841" spans="12:12" s="1" customFormat="1">
      <c r="L841" s="40"/>
    </row>
    <row r="842" spans="12:12" s="1" customFormat="1">
      <c r="L842" s="40"/>
    </row>
    <row r="843" spans="12:12" s="1" customFormat="1">
      <c r="L843" s="40"/>
    </row>
    <row r="844" spans="12:12" s="1" customFormat="1">
      <c r="L844" s="40"/>
    </row>
    <row r="845" spans="12:12" s="1" customFormat="1">
      <c r="L845" s="40"/>
    </row>
    <row r="846" spans="12:12" s="1" customFormat="1">
      <c r="L846" s="40"/>
    </row>
    <row r="847" spans="12:12" s="1" customFormat="1">
      <c r="L847" s="40"/>
    </row>
    <row r="848" spans="12:12" s="1" customFormat="1">
      <c r="L848" s="40"/>
    </row>
    <row r="849" spans="12:12" s="1" customFormat="1">
      <c r="L849" s="40"/>
    </row>
    <row r="850" spans="12:12" s="1" customFormat="1">
      <c r="L850" s="40"/>
    </row>
    <row r="851" spans="12:12" s="1" customFormat="1">
      <c r="L851" s="40"/>
    </row>
    <row r="852" spans="12:12" s="1" customFormat="1">
      <c r="L852" s="40"/>
    </row>
    <row r="853" spans="12:12" s="1" customFormat="1">
      <c r="L853" s="40"/>
    </row>
    <row r="854" spans="12:12" s="1" customFormat="1">
      <c r="L854" s="40"/>
    </row>
    <row r="855" spans="12:12" s="1" customFormat="1">
      <c r="L855" s="40"/>
    </row>
    <row r="856" spans="12:12" s="1" customFormat="1">
      <c r="L856" s="40"/>
    </row>
    <row r="857" spans="12:12" s="1" customFormat="1">
      <c r="L857" s="40"/>
    </row>
    <row r="858" spans="12:12" s="1" customFormat="1">
      <c r="L858" s="40"/>
    </row>
    <row r="859" spans="12:12" s="1" customFormat="1">
      <c r="L859" s="40"/>
    </row>
    <row r="860" spans="12:12" s="1" customFormat="1">
      <c r="L860" s="40"/>
    </row>
    <row r="861" spans="12:12" s="1" customFormat="1">
      <c r="L861" s="40"/>
    </row>
    <row r="862" spans="12:12" s="1" customFormat="1">
      <c r="L862" s="40"/>
    </row>
    <row r="863" spans="12:12" s="1" customFormat="1">
      <c r="L863" s="40"/>
    </row>
    <row r="864" spans="12:12" s="1" customFormat="1">
      <c r="L864" s="40"/>
    </row>
    <row r="865" spans="12:12" s="1" customFormat="1">
      <c r="L865" s="40"/>
    </row>
    <row r="866" spans="12:12" s="1" customFormat="1">
      <c r="L866" s="40"/>
    </row>
    <row r="867" spans="12:12" s="1" customFormat="1">
      <c r="L867" s="40"/>
    </row>
    <row r="868" spans="12:12" s="1" customFormat="1">
      <c r="L868" s="40"/>
    </row>
    <row r="869" spans="12:12" s="1" customFormat="1">
      <c r="L869" s="40"/>
    </row>
    <row r="870" spans="12:12" s="1" customFormat="1">
      <c r="L870" s="40"/>
    </row>
    <row r="871" spans="12:12" s="1" customFormat="1">
      <c r="L871" s="40"/>
    </row>
    <row r="872" spans="12:12" s="1" customFormat="1">
      <c r="L872" s="40"/>
    </row>
    <row r="873" spans="12:12" s="1" customFormat="1">
      <c r="L873" s="40"/>
    </row>
    <row r="874" spans="12:12" s="1" customFormat="1">
      <c r="L874" s="40"/>
    </row>
    <row r="875" spans="12:12" s="1" customFormat="1">
      <c r="L875" s="40"/>
    </row>
    <row r="876" spans="12:12" s="1" customFormat="1">
      <c r="L876" s="40"/>
    </row>
    <row r="877" spans="12:12" s="1" customFormat="1">
      <c r="L877" s="40"/>
    </row>
    <row r="878" spans="12:12" s="1" customFormat="1">
      <c r="L878" s="40"/>
    </row>
    <row r="879" spans="12:12" s="1" customFormat="1">
      <c r="L879" s="40"/>
    </row>
    <row r="880" spans="12:12" s="1" customFormat="1">
      <c r="L880" s="40"/>
    </row>
    <row r="881" spans="12:12" s="1" customFormat="1">
      <c r="L881" s="40"/>
    </row>
    <row r="882" spans="12:12" s="1" customFormat="1">
      <c r="L882" s="40"/>
    </row>
    <row r="883" spans="12:12" s="1" customFormat="1">
      <c r="L883" s="40"/>
    </row>
    <row r="884" spans="12:12" s="1" customFormat="1">
      <c r="L884" s="40"/>
    </row>
    <row r="885" spans="12:12" s="1" customFormat="1">
      <c r="L885" s="40"/>
    </row>
    <row r="886" spans="12:12" s="1" customFormat="1">
      <c r="L886" s="40"/>
    </row>
    <row r="887" spans="12:12" s="1" customFormat="1">
      <c r="L887" s="40"/>
    </row>
    <row r="888" spans="12:12" s="1" customFormat="1">
      <c r="L888" s="40"/>
    </row>
    <row r="889" spans="12:12" s="1" customFormat="1">
      <c r="L889" s="40"/>
    </row>
    <row r="890" spans="12:12" s="1" customFormat="1">
      <c r="L890" s="40"/>
    </row>
    <row r="891" spans="12:12" s="1" customFormat="1">
      <c r="L891" s="40"/>
    </row>
    <row r="892" spans="12:12" s="1" customFormat="1">
      <c r="L892" s="40"/>
    </row>
    <row r="893" spans="12:12" s="1" customFormat="1">
      <c r="L893" s="40"/>
    </row>
    <row r="894" spans="12:12" s="1" customFormat="1">
      <c r="L894" s="40"/>
    </row>
    <row r="895" spans="12:12" s="1" customFormat="1">
      <c r="L895" s="40"/>
    </row>
    <row r="896" spans="12:12" s="1" customFormat="1">
      <c r="L896" s="40"/>
    </row>
    <row r="897" spans="12:12" s="1" customFormat="1">
      <c r="L897" s="40"/>
    </row>
    <row r="898" spans="12:12" s="1" customFormat="1">
      <c r="L898" s="40"/>
    </row>
    <row r="899" spans="12:12" s="1" customFormat="1">
      <c r="L899" s="40"/>
    </row>
    <row r="900" spans="12:12" s="1" customFormat="1">
      <c r="L900" s="40"/>
    </row>
    <row r="901" spans="12:12" s="1" customFormat="1">
      <c r="L901" s="40"/>
    </row>
    <row r="902" spans="12:12" s="1" customFormat="1">
      <c r="L902" s="40"/>
    </row>
    <row r="903" spans="12:12" s="1" customFormat="1">
      <c r="L903" s="40"/>
    </row>
    <row r="904" spans="12:12" s="1" customFormat="1">
      <c r="L904" s="40"/>
    </row>
    <row r="905" spans="12:12" s="1" customFormat="1">
      <c r="L905" s="40"/>
    </row>
    <row r="906" spans="12:12" s="1" customFormat="1">
      <c r="L906" s="40"/>
    </row>
    <row r="907" spans="12:12" s="1" customFormat="1">
      <c r="L907" s="40"/>
    </row>
    <row r="908" spans="12:12" s="1" customFormat="1">
      <c r="L908" s="40"/>
    </row>
    <row r="909" spans="12:12" s="1" customFormat="1">
      <c r="L909" s="40"/>
    </row>
    <row r="910" spans="12:12" s="1" customFormat="1">
      <c r="L910" s="40"/>
    </row>
    <row r="911" spans="12:12" s="1" customFormat="1">
      <c r="L911" s="40"/>
    </row>
    <row r="912" spans="12:12" s="1" customFormat="1">
      <c r="L912" s="40"/>
    </row>
    <row r="913" spans="12:12" s="1" customFormat="1">
      <c r="L913" s="40"/>
    </row>
    <row r="914" spans="12:12" s="1" customFormat="1">
      <c r="L914" s="40"/>
    </row>
    <row r="915" spans="12:12" s="1" customFormat="1">
      <c r="L915" s="40"/>
    </row>
    <row r="916" spans="12:12" s="1" customFormat="1">
      <c r="L916" s="40"/>
    </row>
    <row r="917" spans="12:12" s="1" customFormat="1">
      <c r="L917" s="40"/>
    </row>
    <row r="918" spans="12:12" s="1" customFormat="1">
      <c r="L918" s="40"/>
    </row>
    <row r="919" spans="12:12" s="1" customFormat="1">
      <c r="L919" s="40"/>
    </row>
    <row r="920" spans="12:12" s="1" customFormat="1">
      <c r="L920" s="40"/>
    </row>
    <row r="921" spans="12:12" s="1" customFormat="1">
      <c r="L921" s="40"/>
    </row>
    <row r="922" spans="12:12" s="1" customFormat="1">
      <c r="L922" s="40"/>
    </row>
    <row r="923" spans="12:12" s="1" customFormat="1">
      <c r="L923" s="40"/>
    </row>
    <row r="924" spans="12:12" s="1" customFormat="1">
      <c r="L924" s="40"/>
    </row>
    <row r="925" spans="12:12" s="1" customFormat="1">
      <c r="L925" s="40"/>
    </row>
    <row r="926" spans="12:12" s="1" customFormat="1">
      <c r="L926" s="40"/>
    </row>
    <row r="927" spans="12:12" s="1" customFormat="1">
      <c r="L927" s="40"/>
    </row>
    <row r="928" spans="12:12" s="1" customFormat="1">
      <c r="L928" s="40"/>
    </row>
    <row r="929" spans="12:12" s="1" customFormat="1">
      <c r="L929" s="40"/>
    </row>
    <row r="930" spans="12:12" s="1" customFormat="1">
      <c r="L930" s="40"/>
    </row>
    <row r="931" spans="12:12" s="1" customFormat="1">
      <c r="L931" s="40"/>
    </row>
    <row r="932" spans="12:12" s="1" customFormat="1">
      <c r="L932" s="40"/>
    </row>
    <row r="933" spans="12:12" s="1" customFormat="1">
      <c r="L933" s="40"/>
    </row>
    <row r="934" spans="12:12" s="1" customFormat="1">
      <c r="L934" s="40"/>
    </row>
    <row r="935" spans="12:12" s="1" customFormat="1">
      <c r="L935" s="40"/>
    </row>
    <row r="936" spans="12:12" s="1" customFormat="1">
      <c r="L936" s="40"/>
    </row>
    <row r="937" spans="12:12" s="1" customFormat="1">
      <c r="L937" s="40"/>
    </row>
    <row r="938" spans="12:12" s="1" customFormat="1">
      <c r="L938" s="40"/>
    </row>
    <row r="939" spans="12:12" s="1" customFormat="1">
      <c r="L939" s="40"/>
    </row>
    <row r="940" spans="12:12" s="1" customFormat="1">
      <c r="L940" s="40"/>
    </row>
    <row r="941" spans="12:12" s="1" customFormat="1">
      <c r="L941" s="40"/>
    </row>
    <row r="942" spans="12:12" s="1" customFormat="1">
      <c r="L942" s="40"/>
    </row>
    <row r="943" spans="12:12" s="1" customFormat="1">
      <c r="L943" s="40"/>
    </row>
    <row r="944" spans="12:12" s="1" customFormat="1">
      <c r="L944" s="40"/>
    </row>
    <row r="945" spans="12:12" s="1" customFormat="1">
      <c r="L945" s="40"/>
    </row>
    <row r="946" spans="12:12" s="1" customFormat="1">
      <c r="L946" s="40"/>
    </row>
    <row r="947" spans="12:12" s="1" customFormat="1">
      <c r="L947" s="40"/>
    </row>
    <row r="948" spans="12:12" s="1" customFormat="1">
      <c r="L948" s="40"/>
    </row>
    <row r="949" spans="12:12" s="1" customFormat="1">
      <c r="L949" s="40"/>
    </row>
    <row r="950" spans="12:12" s="1" customFormat="1">
      <c r="L950" s="40"/>
    </row>
    <row r="951" spans="12:12" s="1" customFormat="1">
      <c r="L951" s="40"/>
    </row>
    <row r="952" spans="12:12" s="1" customFormat="1">
      <c r="L952" s="40"/>
    </row>
    <row r="953" spans="12:12" s="1" customFormat="1">
      <c r="L953" s="40"/>
    </row>
    <row r="954" spans="12:12" s="1" customFormat="1">
      <c r="L954" s="40"/>
    </row>
    <row r="955" spans="12:12" s="1" customFormat="1">
      <c r="L955" s="40"/>
    </row>
    <row r="956" spans="12:12" s="1" customFormat="1">
      <c r="L956" s="40"/>
    </row>
    <row r="957" spans="12:12" s="1" customFormat="1">
      <c r="L957" s="40"/>
    </row>
    <row r="958" spans="12:12" s="1" customFormat="1">
      <c r="L958" s="40"/>
    </row>
    <row r="959" spans="12:12" s="1" customFormat="1">
      <c r="L959" s="40"/>
    </row>
    <row r="960" spans="12:12" s="1" customFormat="1">
      <c r="L960" s="40"/>
    </row>
    <row r="961" spans="12:12" s="1" customFormat="1">
      <c r="L961" s="40"/>
    </row>
    <row r="962" spans="12:12" s="1" customFormat="1">
      <c r="L962" s="40"/>
    </row>
    <row r="963" spans="12:12" s="1" customFormat="1">
      <c r="L963" s="40"/>
    </row>
    <row r="964" spans="12:12" s="1" customFormat="1">
      <c r="L964" s="40"/>
    </row>
    <row r="965" spans="12:12" s="1" customFormat="1">
      <c r="L965" s="40"/>
    </row>
    <row r="966" spans="12:12" s="1" customFormat="1">
      <c r="L966" s="40"/>
    </row>
    <row r="967" spans="12:12" s="1" customFormat="1">
      <c r="L967" s="40"/>
    </row>
    <row r="968" spans="12:12" s="1" customFormat="1">
      <c r="L968" s="40"/>
    </row>
    <row r="969" spans="12:12" s="1" customFormat="1">
      <c r="L969" s="40"/>
    </row>
    <row r="970" spans="12:12" s="1" customFormat="1">
      <c r="L970" s="40"/>
    </row>
    <row r="971" spans="12:12" s="1" customFormat="1">
      <c r="L971" s="40"/>
    </row>
    <row r="972" spans="12:12" s="1" customFormat="1">
      <c r="L972" s="40"/>
    </row>
    <row r="973" spans="12:12" s="1" customFormat="1">
      <c r="L973" s="40"/>
    </row>
    <row r="974" spans="12:12" s="1" customFormat="1">
      <c r="L974" s="40"/>
    </row>
    <row r="975" spans="12:12" s="1" customFormat="1">
      <c r="L975" s="40"/>
    </row>
    <row r="976" spans="12:12" s="1" customFormat="1">
      <c r="L976" s="40"/>
    </row>
    <row r="977" spans="12:12" s="1" customFormat="1">
      <c r="L977" s="40"/>
    </row>
    <row r="978" spans="12:12" s="1" customFormat="1">
      <c r="L978" s="40"/>
    </row>
    <row r="979" spans="12:12" s="1" customFormat="1">
      <c r="L979" s="40"/>
    </row>
    <row r="980" spans="12:12" s="1" customFormat="1">
      <c r="L980" s="40"/>
    </row>
    <row r="981" spans="12:12" s="1" customFormat="1">
      <c r="L981" s="40"/>
    </row>
    <row r="982" spans="12:12" s="1" customFormat="1">
      <c r="L982" s="40"/>
    </row>
    <row r="983" spans="12:12" s="1" customFormat="1">
      <c r="L983" s="40"/>
    </row>
    <row r="984" spans="12:12" s="1" customFormat="1">
      <c r="L984" s="40"/>
    </row>
    <row r="985" spans="12:12" s="1" customFormat="1">
      <c r="L985" s="40"/>
    </row>
    <row r="986" spans="12:12" s="1" customFormat="1">
      <c r="L986" s="40"/>
    </row>
    <row r="987" spans="12:12" s="1" customFormat="1">
      <c r="L987" s="40"/>
    </row>
    <row r="988" spans="12:12" s="1" customFormat="1">
      <c r="L988" s="40"/>
    </row>
    <row r="989" spans="12:12" s="1" customFormat="1">
      <c r="L989" s="40"/>
    </row>
    <row r="990" spans="12:12" s="1" customFormat="1">
      <c r="L990" s="40"/>
    </row>
    <row r="991" spans="12:12" s="1" customFormat="1">
      <c r="L991" s="40"/>
    </row>
    <row r="992" spans="12:12" s="1" customFormat="1">
      <c r="L992" s="40"/>
    </row>
    <row r="993" spans="12:12" s="1" customFormat="1">
      <c r="L993" s="40"/>
    </row>
    <row r="994" spans="12:12" s="1" customFormat="1">
      <c r="L994" s="40"/>
    </row>
    <row r="995" spans="12:12" s="1" customFormat="1">
      <c r="L995" s="40"/>
    </row>
    <row r="996" spans="12:12" s="1" customFormat="1">
      <c r="L996" s="40"/>
    </row>
    <row r="997" spans="12:12" s="1" customFormat="1">
      <c r="L997" s="40"/>
    </row>
    <row r="998" spans="12:12" s="1" customFormat="1">
      <c r="L998" s="40"/>
    </row>
    <row r="999" spans="12:12" s="1" customFormat="1">
      <c r="L999" s="40"/>
    </row>
    <row r="1000" spans="12:12" s="1" customFormat="1">
      <c r="L1000" s="40"/>
    </row>
    <row r="1001" spans="12:12" s="1" customFormat="1">
      <c r="L1001" s="40"/>
    </row>
    <row r="1002" spans="12:12" s="1" customFormat="1">
      <c r="L1002" s="40"/>
    </row>
    <row r="1003" spans="12:12" s="1" customFormat="1">
      <c r="L1003" s="40"/>
    </row>
    <row r="1004" spans="12:12" s="1" customFormat="1">
      <c r="L1004" s="40"/>
    </row>
    <row r="1005" spans="12:12" s="1" customFormat="1">
      <c r="L1005" s="40"/>
    </row>
    <row r="1006" spans="12:12" s="1" customFormat="1">
      <c r="L1006" s="40"/>
    </row>
    <row r="1007" spans="12:12" s="1" customFormat="1">
      <c r="L1007" s="40"/>
    </row>
    <row r="1008" spans="12:12" s="1" customFormat="1">
      <c r="L1008" s="40"/>
    </row>
    <row r="1009" spans="12:12" s="1" customFormat="1">
      <c r="L1009" s="40"/>
    </row>
    <row r="1010" spans="12:12" s="1" customFormat="1">
      <c r="L1010" s="40"/>
    </row>
    <row r="1011" spans="12:12" s="1" customFormat="1">
      <c r="L1011" s="40"/>
    </row>
    <row r="1012" spans="12:12" s="1" customFormat="1">
      <c r="L1012" s="40"/>
    </row>
    <row r="1013" spans="12:12" s="1" customFormat="1">
      <c r="L1013" s="40"/>
    </row>
    <row r="1014" spans="12:12" s="1" customFormat="1">
      <c r="L1014" s="40"/>
    </row>
    <row r="1015" spans="12:12" s="1" customFormat="1">
      <c r="L1015" s="40"/>
    </row>
    <row r="1016" spans="12:12" s="1" customFormat="1">
      <c r="L1016" s="40"/>
    </row>
    <row r="1017" spans="12:12" s="1" customFormat="1">
      <c r="L1017" s="40"/>
    </row>
    <row r="1018" spans="12:12" s="1" customFormat="1">
      <c r="L1018" s="40"/>
    </row>
    <row r="1019" spans="12:12" s="1" customFormat="1">
      <c r="L1019" s="40"/>
    </row>
    <row r="1020" spans="12:12" s="1" customFormat="1">
      <c r="L1020" s="40"/>
    </row>
    <row r="1021" spans="12:12" s="1" customFormat="1">
      <c r="L1021" s="40"/>
    </row>
  </sheetData>
  <mergeCells count="19">
    <mergeCell ref="D18:J18"/>
    <mergeCell ref="D19:J19"/>
    <mergeCell ref="D20:L20"/>
    <mergeCell ref="D21:L21"/>
    <mergeCell ref="D13:K13"/>
    <mergeCell ref="C14:K14"/>
    <mergeCell ref="D15:K15"/>
    <mergeCell ref="D16:K16"/>
    <mergeCell ref="D17:K17"/>
    <mergeCell ref="D8:K8"/>
    <mergeCell ref="D9:K9"/>
    <mergeCell ref="D10:K10"/>
    <mergeCell ref="D11:K11"/>
    <mergeCell ref="D12:K12"/>
    <mergeCell ref="C2:I2"/>
    <mergeCell ref="C3:K3"/>
    <mergeCell ref="C5:K5"/>
    <mergeCell ref="D6:K6"/>
    <mergeCell ref="D7:K7"/>
  </mergeCells>
  <pageMargins left="0.7" right="0.7" top="0.75" bottom="0.75" header="0.511811023622047" footer="0.511811023622047"/>
  <pageSetup orientation="landscape" horizontalDpi="300" verticalDpi="300"/>
  <legacyDrawing r:id="rId1"/>
  <picture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tabColor rgb="FFBCE90B"/>
  </sheetPr>
  <dimension ref="A1:AMJ1033"/>
  <sheetViews>
    <sheetView showGridLines="0" zoomScale="50" zoomScaleNormal="50" workbookViewId="0">
      <selection activeCell="B15" sqref="B15:K15"/>
    </sheetView>
  </sheetViews>
  <sheetFormatPr baseColWidth="10" defaultColWidth="11.6640625" defaultRowHeight="16"/>
  <cols>
    <col min="1" max="1" width="7.5" style="1" customWidth="1"/>
    <col min="2" max="2" width="10.6640625" style="22" hidden="1" customWidth="1"/>
    <col min="3" max="3" width="10.33203125" style="22" customWidth="1"/>
    <col min="4" max="4" width="21.33203125" style="22" customWidth="1"/>
    <col min="5" max="5" width="9.5" style="22" customWidth="1"/>
    <col min="6" max="6" width="11.33203125" style="22" customWidth="1"/>
    <col min="7" max="7" width="11.5" style="22" customWidth="1"/>
    <col min="8" max="8" width="28.1640625" style="22" customWidth="1"/>
    <col min="9" max="9" width="41.1640625" style="22" customWidth="1"/>
    <col min="10" max="10" width="12.1640625" style="58" customWidth="1"/>
    <col min="11" max="11" width="10.6640625" style="22" customWidth="1"/>
    <col min="12" max="12" width="3.83203125" style="58" customWidth="1"/>
    <col min="13" max="185" width="11.6640625" style="1"/>
    <col min="186" max="1024" width="11.6640625" style="22"/>
  </cols>
  <sheetData>
    <row r="1" spans="1:185" s="1" customFormat="1">
      <c r="J1" s="40"/>
      <c r="L1" s="40"/>
    </row>
    <row r="2" spans="1:185" ht="45" customHeight="1">
      <c r="A2" s="40"/>
      <c r="B2" s="41"/>
      <c r="C2" s="463" t="s">
        <v>280</v>
      </c>
      <c r="D2" s="463"/>
      <c r="E2" s="463"/>
      <c r="F2" s="463"/>
      <c r="G2" s="463"/>
      <c r="H2" s="463"/>
      <c r="I2" s="463"/>
      <c r="J2" s="152" t="s">
        <v>281</v>
      </c>
      <c r="K2" s="43">
        <f>N(K12)+N(K14)+N(K16)+N(K23)+N(K25)+N(K27)</f>
        <v>0.09</v>
      </c>
      <c r="L2" s="44" t="s">
        <v>46</v>
      </c>
      <c r="N2" s="33"/>
    </row>
    <row r="3" spans="1:185" ht="49.5" customHeight="1">
      <c r="A3" s="40"/>
      <c r="B3" s="41"/>
      <c r="C3" s="394" t="s">
        <v>282</v>
      </c>
      <c r="D3" s="394"/>
      <c r="E3" s="394"/>
      <c r="F3" s="394"/>
      <c r="G3" s="394"/>
      <c r="H3" s="394"/>
      <c r="I3" s="394"/>
      <c r="J3" s="394"/>
      <c r="K3" s="394"/>
      <c r="L3" s="153" t="s">
        <v>46</v>
      </c>
    </row>
    <row r="4" spans="1:185" ht="9.75" customHeight="1">
      <c r="B4" s="22" t="b">
        <f>TRUE()</f>
        <v>1</v>
      </c>
      <c r="I4" s="5"/>
      <c r="J4" s="61"/>
      <c r="K4" s="5"/>
      <c r="L4" s="61"/>
    </row>
    <row r="5" spans="1:185" s="11" customFormat="1" ht="56.25" customHeight="1">
      <c r="A5" s="40"/>
      <c r="B5" s="41"/>
      <c r="C5" s="464" t="s">
        <v>283</v>
      </c>
      <c r="D5" s="464"/>
      <c r="E5" s="464"/>
      <c r="F5" s="464"/>
      <c r="G5" s="464"/>
      <c r="H5" s="464" t="b">
        <f>TRUE()</f>
        <v>1</v>
      </c>
      <c r="I5" s="464" t="b">
        <f>TRUE()</f>
        <v>1</v>
      </c>
      <c r="J5" s="464"/>
      <c r="K5" s="464"/>
      <c r="L5" s="154" t="s">
        <v>46</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row>
    <row r="6" spans="1:185" s="11" customFormat="1" ht="24.75" customHeight="1">
      <c r="A6" s="40"/>
      <c r="B6" s="41"/>
      <c r="C6" s="465" t="s">
        <v>284</v>
      </c>
      <c r="D6" s="465"/>
      <c r="E6" s="465"/>
      <c r="F6" s="465"/>
      <c r="G6" s="465"/>
      <c r="H6" s="465" t="b">
        <f>TRUE()</f>
        <v>1</v>
      </c>
      <c r="I6" s="465" t="b">
        <f>TRUE()</f>
        <v>1</v>
      </c>
      <c r="J6" s="465"/>
      <c r="K6" s="465"/>
      <c r="L6" s="76" t="s">
        <v>46</v>
      </c>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row>
    <row r="7" spans="1:185" s="11" customFormat="1" ht="24.75" customHeight="1">
      <c r="A7" s="40"/>
      <c r="B7" s="41"/>
      <c r="C7" s="465" t="s">
        <v>285</v>
      </c>
      <c r="D7" s="465"/>
      <c r="E7" s="465"/>
      <c r="F7" s="465"/>
      <c r="G7" s="465"/>
      <c r="H7" s="465" t="b">
        <f>TRUE()</f>
        <v>1</v>
      </c>
      <c r="I7" s="465" t="b">
        <f>TRUE()</f>
        <v>1</v>
      </c>
      <c r="J7" s="465"/>
      <c r="K7" s="465"/>
      <c r="L7" s="76" t="s">
        <v>46</v>
      </c>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row>
    <row r="8" spans="1:185" s="11" customFormat="1" ht="24.75" customHeight="1">
      <c r="A8" s="40"/>
      <c r="B8" s="41"/>
      <c r="C8" s="465" t="s">
        <v>286</v>
      </c>
      <c r="D8" s="465"/>
      <c r="E8" s="465"/>
      <c r="F8" s="465"/>
      <c r="G8" s="465"/>
      <c r="H8" s="465" t="b">
        <f>TRUE()</f>
        <v>1</v>
      </c>
      <c r="I8" s="465" t="b">
        <f>TRUE()</f>
        <v>1</v>
      </c>
      <c r="J8" s="465"/>
      <c r="K8" s="465"/>
      <c r="L8" s="76" t="s">
        <v>46</v>
      </c>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row>
    <row r="9" spans="1:185" s="11" customFormat="1" ht="24.75" customHeight="1">
      <c r="A9" s="40"/>
      <c r="B9" s="41"/>
      <c r="C9" s="466" t="s">
        <v>287</v>
      </c>
      <c r="D9" s="466"/>
      <c r="E9" s="466"/>
      <c r="F9" s="466"/>
      <c r="G9" s="466"/>
      <c r="H9" s="466" t="b">
        <f>TRUE()</f>
        <v>1</v>
      </c>
      <c r="I9" s="466" t="b">
        <f>TRUE()</f>
        <v>1</v>
      </c>
      <c r="J9" s="466"/>
      <c r="K9" s="466"/>
      <c r="L9" s="76" t="s">
        <v>46</v>
      </c>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row>
    <row r="10" spans="1:185" s="11" customFormat="1" ht="24.75" customHeight="1">
      <c r="A10" s="40"/>
      <c r="B10" s="41"/>
      <c r="C10" s="465" t="s">
        <v>288</v>
      </c>
      <c r="D10" s="465"/>
      <c r="E10" s="465"/>
      <c r="F10" s="465"/>
      <c r="G10" s="465"/>
      <c r="H10" s="465" t="b">
        <f>TRUE()</f>
        <v>1</v>
      </c>
      <c r="I10" s="465" t="b">
        <f>TRUE()</f>
        <v>1</v>
      </c>
      <c r="J10" s="465"/>
      <c r="K10" s="465"/>
      <c r="L10" s="76" t="s">
        <v>46</v>
      </c>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row>
    <row r="11" spans="1:185" s="11" customFormat="1" ht="24.75" customHeight="1">
      <c r="A11" s="40"/>
      <c r="B11" s="41"/>
      <c r="C11" s="465" t="s">
        <v>289</v>
      </c>
      <c r="D11" s="465"/>
      <c r="E11" s="465"/>
      <c r="F11" s="465"/>
      <c r="G11" s="465"/>
      <c r="H11" s="465" t="b">
        <f>TRUE()</f>
        <v>1</v>
      </c>
      <c r="I11" s="465" t="b">
        <f>TRUE()</f>
        <v>1</v>
      </c>
      <c r="J11" s="465"/>
      <c r="K11" s="465"/>
      <c r="L11" s="76" t="s">
        <v>46</v>
      </c>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row>
    <row r="12" spans="1:185" ht="49.5" customHeight="1">
      <c r="A12" s="40"/>
      <c r="B12" s="41" t="b">
        <f>FALSE()</f>
        <v>0</v>
      </c>
      <c r="C12" s="467" t="s">
        <v>290</v>
      </c>
      <c r="D12" s="467"/>
      <c r="E12" s="467"/>
      <c r="F12" s="467"/>
      <c r="G12" s="467"/>
      <c r="H12" s="467"/>
      <c r="I12" s="467"/>
      <c r="J12" s="155">
        <v>0</v>
      </c>
      <c r="K12" s="156">
        <f>J12/10</f>
        <v>0</v>
      </c>
      <c r="L12" s="76" t="s">
        <v>46</v>
      </c>
    </row>
    <row r="13" spans="1:185" s="2" customFormat="1" ht="33" customHeight="1">
      <c r="A13" s="1"/>
      <c r="B13" s="468" t="s">
        <v>291</v>
      </c>
      <c r="C13" s="468"/>
      <c r="D13" s="468"/>
      <c r="E13" s="468"/>
      <c r="F13" s="468"/>
      <c r="G13" s="468"/>
      <c r="H13" s="468"/>
      <c r="I13" s="468"/>
      <c r="J13" s="468"/>
      <c r="K13" s="468"/>
      <c r="L13" s="44" t="s">
        <v>46</v>
      </c>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row>
    <row r="14" spans="1:185" ht="64.5" customHeight="1">
      <c r="A14" s="40"/>
      <c r="B14" s="41" t="b">
        <f>FALSE()</f>
        <v>0</v>
      </c>
      <c r="C14" s="388" t="s">
        <v>292</v>
      </c>
      <c r="D14" s="388"/>
      <c r="E14" s="388"/>
      <c r="F14" s="388"/>
      <c r="G14" s="388"/>
      <c r="H14" s="388"/>
      <c r="I14" s="388"/>
      <c r="J14" s="388"/>
      <c r="K14" s="157">
        <v>0</v>
      </c>
      <c r="L14" s="76" t="s">
        <v>46</v>
      </c>
    </row>
    <row r="15" spans="1:185" s="2" customFormat="1" ht="33" customHeight="1">
      <c r="A15" s="1"/>
      <c r="B15" s="468" t="s">
        <v>291</v>
      </c>
      <c r="C15" s="468"/>
      <c r="D15" s="468"/>
      <c r="E15" s="468"/>
      <c r="F15" s="468"/>
      <c r="G15" s="468"/>
      <c r="H15" s="468"/>
      <c r="I15" s="468"/>
      <c r="J15" s="468"/>
      <c r="K15" s="468"/>
      <c r="L15" s="44" t="s">
        <v>46</v>
      </c>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row>
    <row r="16" spans="1:185" ht="49.5" customHeight="1">
      <c r="A16" s="40"/>
      <c r="B16" s="41" t="b">
        <f>FALSE()</f>
        <v>0</v>
      </c>
      <c r="C16" s="388" t="s">
        <v>293</v>
      </c>
      <c r="D16" s="388"/>
      <c r="E16" s="388"/>
      <c r="F16" s="388"/>
      <c r="G16" s="388"/>
      <c r="H16" s="388"/>
      <c r="I16" s="388"/>
      <c r="J16" s="388"/>
      <c r="K16" s="157">
        <v>0.02</v>
      </c>
      <c r="L16" s="76" t="s">
        <v>46</v>
      </c>
    </row>
    <row r="17" spans="1:185" s="2" customFormat="1" ht="33" customHeight="1">
      <c r="A17" s="1"/>
      <c r="B17" s="468" t="s">
        <v>291</v>
      </c>
      <c r="C17" s="468"/>
      <c r="D17" s="468"/>
      <c r="E17" s="468"/>
      <c r="F17" s="468"/>
      <c r="G17" s="468"/>
      <c r="H17" s="468"/>
      <c r="I17" s="468"/>
      <c r="J17" s="468"/>
      <c r="K17" s="468"/>
      <c r="L17" s="44" t="s">
        <v>46</v>
      </c>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row>
    <row r="18" spans="1:185" s="1" customFormat="1" ht="9.75" customHeight="1">
      <c r="J18" s="40"/>
      <c r="L18" s="40"/>
    </row>
    <row r="19" spans="1:185" s="11" customFormat="1" ht="56.25" customHeight="1">
      <c r="A19" s="40"/>
      <c r="B19" s="41"/>
      <c r="C19" s="469" t="s">
        <v>294</v>
      </c>
      <c r="D19" s="469"/>
      <c r="E19" s="469"/>
      <c r="F19" s="469"/>
      <c r="G19" s="469"/>
      <c r="H19" s="469" t="b">
        <f>TRUE()</f>
        <v>1</v>
      </c>
      <c r="I19" s="469" t="b">
        <f>TRUE()</f>
        <v>1</v>
      </c>
      <c r="J19" s="469"/>
      <c r="K19" s="469"/>
      <c r="L19" s="154" t="s">
        <v>46</v>
      </c>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row>
    <row r="20" spans="1:185" s="11" customFormat="1" ht="24.75" customHeight="1">
      <c r="A20" s="40"/>
      <c r="B20" s="41"/>
      <c r="C20" s="470" t="s">
        <v>295</v>
      </c>
      <c r="D20" s="470"/>
      <c r="E20" s="470"/>
      <c r="F20" s="470"/>
      <c r="G20" s="470"/>
      <c r="H20" s="470" t="b">
        <f>TRUE()</f>
        <v>1</v>
      </c>
      <c r="I20" s="470" t="b">
        <f>TRUE()</f>
        <v>1</v>
      </c>
      <c r="J20" s="470"/>
      <c r="K20" s="470"/>
      <c r="L20" s="158" t="s">
        <v>46</v>
      </c>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row>
    <row r="21" spans="1:185" s="11" customFormat="1" ht="24.75" customHeight="1">
      <c r="A21" s="40"/>
      <c r="B21" s="41"/>
      <c r="C21" s="470" t="s">
        <v>296</v>
      </c>
      <c r="D21" s="470"/>
      <c r="E21" s="470"/>
      <c r="F21" s="470"/>
      <c r="G21" s="470"/>
      <c r="H21" s="470" t="b">
        <f>TRUE()</f>
        <v>1</v>
      </c>
      <c r="I21" s="470" t="b">
        <f>TRUE()</f>
        <v>1</v>
      </c>
      <c r="J21" s="470"/>
      <c r="K21" s="470"/>
      <c r="L21" s="158" t="s">
        <v>46</v>
      </c>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row>
    <row r="22" spans="1:185" s="11" customFormat="1" ht="24.75" customHeight="1">
      <c r="A22" s="40"/>
      <c r="B22" s="41"/>
      <c r="C22" s="471" t="s">
        <v>297</v>
      </c>
      <c r="D22" s="471"/>
      <c r="E22" s="471"/>
      <c r="F22" s="471"/>
      <c r="G22" s="471"/>
      <c r="H22" s="471" t="b">
        <f>TRUE()</f>
        <v>1</v>
      </c>
      <c r="I22" s="471" t="b">
        <f>TRUE()</f>
        <v>1</v>
      </c>
      <c r="J22" s="471"/>
      <c r="K22" s="471"/>
      <c r="L22" s="76" t="s">
        <v>46</v>
      </c>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row>
    <row r="23" spans="1:185" ht="49.5" customHeight="1">
      <c r="A23" s="40"/>
      <c r="B23" s="41" t="b">
        <f>FALSE()</f>
        <v>0</v>
      </c>
      <c r="C23" s="467" t="s">
        <v>298</v>
      </c>
      <c r="D23" s="467"/>
      <c r="E23" s="467"/>
      <c r="F23" s="467"/>
      <c r="G23" s="467"/>
      <c r="H23" s="467"/>
      <c r="I23" s="467"/>
      <c r="J23" s="155">
        <v>0.4</v>
      </c>
      <c r="K23" s="156">
        <f>J23/10</f>
        <v>0.04</v>
      </c>
      <c r="L23" s="76" t="s">
        <v>46</v>
      </c>
    </row>
    <row r="24" spans="1:185" s="2" customFormat="1" ht="33" customHeight="1">
      <c r="A24" s="1"/>
      <c r="B24" s="468" t="s">
        <v>291</v>
      </c>
      <c r="C24" s="468"/>
      <c r="D24" s="468"/>
      <c r="E24" s="468"/>
      <c r="F24" s="468"/>
      <c r="G24" s="468"/>
      <c r="H24" s="468"/>
      <c r="I24" s="468"/>
      <c r="J24" s="468"/>
      <c r="K24" s="468"/>
      <c r="L24" s="44" t="s">
        <v>46</v>
      </c>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row>
    <row r="25" spans="1:185" ht="49.5" customHeight="1">
      <c r="A25" s="40"/>
      <c r="B25" s="41" t="b">
        <f>FALSE()</f>
        <v>0</v>
      </c>
      <c r="C25" s="472" t="s">
        <v>299</v>
      </c>
      <c r="D25" s="472"/>
      <c r="E25" s="472"/>
      <c r="F25" s="472"/>
      <c r="G25" s="472"/>
      <c r="H25" s="472"/>
      <c r="I25" s="472"/>
      <c r="J25" s="472"/>
      <c r="K25" s="157">
        <v>0.02</v>
      </c>
      <c r="L25" s="76" t="s">
        <v>46</v>
      </c>
    </row>
    <row r="26" spans="1:185" s="2" customFormat="1" ht="33" customHeight="1">
      <c r="A26" s="1"/>
      <c r="B26" s="468" t="s">
        <v>291</v>
      </c>
      <c r="C26" s="468"/>
      <c r="D26" s="468"/>
      <c r="E26" s="468"/>
      <c r="F26" s="468"/>
      <c r="G26" s="468"/>
      <c r="H26" s="468"/>
      <c r="I26" s="468"/>
      <c r="J26" s="468"/>
      <c r="K26" s="468"/>
      <c r="L26" s="44" t="s">
        <v>46</v>
      </c>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row>
    <row r="27" spans="1:185" ht="49.5" customHeight="1">
      <c r="A27" s="40"/>
      <c r="B27" s="41" t="b">
        <f>FALSE()</f>
        <v>0</v>
      </c>
      <c r="C27" s="388" t="s">
        <v>300</v>
      </c>
      <c r="D27" s="388"/>
      <c r="E27" s="388"/>
      <c r="F27" s="388"/>
      <c r="G27" s="388"/>
      <c r="H27" s="388"/>
      <c r="I27" s="388"/>
      <c r="J27" s="388"/>
      <c r="K27" s="157">
        <v>0.01</v>
      </c>
      <c r="L27" s="76" t="s">
        <v>46</v>
      </c>
    </row>
    <row r="28" spans="1:185" s="2" customFormat="1" ht="33" customHeight="1">
      <c r="A28" s="1"/>
      <c r="B28" s="468" t="s">
        <v>291</v>
      </c>
      <c r="C28" s="468"/>
      <c r="D28" s="468"/>
      <c r="E28" s="468"/>
      <c r="F28" s="468"/>
      <c r="G28" s="468"/>
      <c r="H28" s="468"/>
      <c r="I28" s="468"/>
      <c r="J28" s="468"/>
      <c r="K28" s="468"/>
      <c r="L28" s="44" t="s">
        <v>46</v>
      </c>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row>
    <row r="29" spans="1:185" s="1" customFormat="1" ht="9.75" customHeight="1">
      <c r="J29" s="40"/>
      <c r="L29" s="40"/>
    </row>
    <row r="30" spans="1:185" s="1" customFormat="1">
      <c r="J30" s="40"/>
      <c r="L30" s="40"/>
    </row>
    <row r="31" spans="1:185" ht="22.5" customHeight="1">
      <c r="B31" s="427" t="s">
        <v>301</v>
      </c>
      <c r="C31" s="427"/>
      <c r="D31" s="427"/>
      <c r="E31" s="427"/>
      <c r="F31" s="427"/>
      <c r="G31" s="427"/>
      <c r="H31" s="427"/>
      <c r="I31" s="427"/>
      <c r="J31" s="427"/>
      <c r="K31" s="427"/>
      <c r="L31" s="427"/>
    </row>
    <row r="32" spans="1:185" ht="24.75" customHeight="1">
      <c r="B32" s="438" t="s">
        <v>302</v>
      </c>
      <c r="C32" s="438"/>
      <c r="D32" s="438"/>
      <c r="E32" s="438"/>
      <c r="F32" s="438"/>
      <c r="G32" s="438"/>
      <c r="H32" s="438"/>
      <c r="I32" s="438"/>
      <c r="J32" s="439"/>
      <c r="K32" s="439"/>
      <c r="L32" s="439"/>
    </row>
    <row r="33" spans="2:12" ht="24.75" customHeight="1">
      <c r="B33" s="438" t="s">
        <v>303</v>
      </c>
      <c r="C33" s="438"/>
      <c r="D33" s="438"/>
      <c r="E33" s="438"/>
      <c r="F33" s="438"/>
      <c r="G33" s="438"/>
      <c r="H33" s="438"/>
      <c r="I33" s="438"/>
      <c r="J33" s="439"/>
      <c r="K33" s="439"/>
      <c r="L33" s="439"/>
    </row>
    <row r="34" spans="2:12" s="1" customFormat="1">
      <c r="J34" s="40"/>
      <c r="L34" s="40"/>
    </row>
    <row r="35" spans="2:12" s="1" customFormat="1">
      <c r="J35" s="40"/>
      <c r="L35" s="40"/>
    </row>
    <row r="36" spans="2:12" s="1" customFormat="1">
      <c r="J36" s="40"/>
      <c r="L36" s="40"/>
    </row>
    <row r="37" spans="2:12" s="1" customFormat="1">
      <c r="J37" s="40"/>
      <c r="L37" s="40"/>
    </row>
    <row r="38" spans="2:12" s="1" customFormat="1">
      <c r="J38" s="40"/>
      <c r="L38" s="40"/>
    </row>
    <row r="39" spans="2:12" s="1" customFormat="1">
      <c r="J39" s="40"/>
      <c r="L39" s="40"/>
    </row>
    <row r="40" spans="2:12" s="1" customFormat="1">
      <c r="J40" s="40"/>
      <c r="L40" s="40"/>
    </row>
    <row r="41" spans="2:12" s="1" customFormat="1">
      <c r="J41" s="40"/>
      <c r="L41" s="40"/>
    </row>
    <row r="42" spans="2:12" s="1" customFormat="1">
      <c r="J42" s="40"/>
      <c r="L42" s="40"/>
    </row>
    <row r="43" spans="2:12" s="1" customFormat="1">
      <c r="J43" s="40"/>
      <c r="L43" s="40"/>
    </row>
    <row r="44" spans="2:12" s="1" customFormat="1">
      <c r="J44" s="40"/>
      <c r="L44" s="40"/>
    </row>
    <row r="45" spans="2:12" s="1" customFormat="1">
      <c r="J45" s="40"/>
      <c r="L45" s="40"/>
    </row>
    <row r="46" spans="2:12" s="1" customFormat="1">
      <c r="J46" s="40"/>
      <c r="L46" s="40"/>
    </row>
    <row r="47" spans="2:12" s="1" customFormat="1">
      <c r="J47" s="40"/>
      <c r="L47" s="40"/>
    </row>
    <row r="48" spans="2:12" s="1" customFormat="1">
      <c r="J48" s="40"/>
      <c r="L48" s="40"/>
    </row>
    <row r="49" spans="10:12" s="1" customFormat="1">
      <c r="J49" s="40"/>
      <c r="L49" s="40"/>
    </row>
    <row r="50" spans="10:12" s="1" customFormat="1">
      <c r="J50" s="40"/>
      <c r="L50" s="40"/>
    </row>
    <row r="51" spans="10:12" s="1" customFormat="1">
      <c r="J51" s="40"/>
      <c r="L51" s="40"/>
    </row>
    <row r="52" spans="10:12" s="1" customFormat="1">
      <c r="J52" s="40"/>
      <c r="L52" s="40"/>
    </row>
    <row r="53" spans="10:12" s="1" customFormat="1">
      <c r="J53" s="40"/>
      <c r="L53" s="40"/>
    </row>
    <row r="54" spans="10:12" s="1" customFormat="1">
      <c r="J54" s="40"/>
      <c r="L54" s="40"/>
    </row>
    <row r="55" spans="10:12" s="1" customFormat="1">
      <c r="J55" s="40"/>
      <c r="L55" s="40"/>
    </row>
    <row r="56" spans="10:12" s="1" customFormat="1">
      <c r="J56" s="40"/>
      <c r="L56" s="40"/>
    </row>
    <row r="57" spans="10:12" s="1" customFormat="1">
      <c r="J57" s="40"/>
      <c r="L57" s="40"/>
    </row>
    <row r="58" spans="10:12" s="1" customFormat="1">
      <c r="J58" s="40"/>
      <c r="L58" s="40"/>
    </row>
    <row r="59" spans="10:12" s="1" customFormat="1">
      <c r="J59" s="40"/>
      <c r="L59" s="40"/>
    </row>
    <row r="60" spans="10:12" s="1" customFormat="1">
      <c r="J60" s="40"/>
      <c r="L60" s="40"/>
    </row>
    <row r="61" spans="10:12" s="1" customFormat="1">
      <c r="J61" s="40"/>
      <c r="L61" s="40"/>
    </row>
    <row r="62" spans="10:12" s="1" customFormat="1">
      <c r="J62" s="40"/>
      <c r="L62" s="40"/>
    </row>
    <row r="63" spans="10:12" s="1" customFormat="1">
      <c r="J63" s="40"/>
      <c r="L63" s="40"/>
    </row>
    <row r="64" spans="10:12" s="1" customFormat="1">
      <c r="J64" s="40"/>
      <c r="L64" s="40"/>
    </row>
    <row r="65" spans="10:12" s="1" customFormat="1">
      <c r="J65" s="40"/>
      <c r="L65" s="40"/>
    </row>
    <row r="66" spans="10:12" s="1" customFormat="1">
      <c r="J66" s="40"/>
      <c r="L66" s="40"/>
    </row>
    <row r="67" spans="10:12" s="1" customFormat="1">
      <c r="J67" s="40"/>
      <c r="L67" s="40"/>
    </row>
    <row r="68" spans="10:12" s="1" customFormat="1">
      <c r="J68" s="40"/>
      <c r="L68" s="40"/>
    </row>
    <row r="69" spans="10:12" s="1" customFormat="1">
      <c r="J69" s="40"/>
      <c r="L69" s="40"/>
    </row>
    <row r="70" spans="10:12" s="1" customFormat="1">
      <c r="J70" s="40"/>
      <c r="L70" s="40"/>
    </row>
    <row r="71" spans="10:12" s="1" customFormat="1">
      <c r="J71" s="40"/>
      <c r="L71" s="40"/>
    </row>
    <row r="72" spans="10:12" s="1" customFormat="1">
      <c r="J72" s="40"/>
      <c r="L72" s="40"/>
    </row>
    <row r="73" spans="10:12" s="1" customFormat="1">
      <c r="J73" s="40"/>
      <c r="L73" s="40"/>
    </row>
    <row r="74" spans="10:12" s="1" customFormat="1">
      <c r="J74" s="40"/>
      <c r="L74" s="40"/>
    </row>
    <row r="75" spans="10:12" s="1" customFormat="1">
      <c r="J75" s="40"/>
      <c r="L75" s="40"/>
    </row>
    <row r="76" spans="10:12" s="1" customFormat="1">
      <c r="J76" s="40"/>
      <c r="L76" s="40"/>
    </row>
    <row r="77" spans="10:12" s="1" customFormat="1">
      <c r="J77" s="40"/>
      <c r="L77" s="40"/>
    </row>
    <row r="78" spans="10:12" s="1" customFormat="1">
      <c r="J78" s="40"/>
      <c r="L78" s="40"/>
    </row>
    <row r="79" spans="10:12" s="1" customFormat="1">
      <c r="J79" s="40"/>
      <c r="L79" s="40"/>
    </row>
    <row r="80" spans="10:12" s="1" customFormat="1">
      <c r="J80" s="40"/>
      <c r="L80" s="40"/>
    </row>
    <row r="81" spans="10:12" s="1" customFormat="1">
      <c r="J81" s="40"/>
      <c r="L81" s="40"/>
    </row>
    <row r="82" spans="10:12" s="1" customFormat="1">
      <c r="J82" s="40"/>
      <c r="L82" s="40"/>
    </row>
    <row r="83" spans="10:12" s="1" customFormat="1">
      <c r="J83" s="40"/>
      <c r="L83" s="40"/>
    </row>
    <row r="84" spans="10:12" s="1" customFormat="1">
      <c r="J84" s="40"/>
      <c r="L84" s="40"/>
    </row>
    <row r="85" spans="10:12" s="1" customFormat="1">
      <c r="J85" s="40"/>
      <c r="L85" s="40"/>
    </row>
    <row r="86" spans="10:12" s="1" customFormat="1">
      <c r="J86" s="40"/>
      <c r="L86" s="40"/>
    </row>
    <row r="87" spans="10:12" s="1" customFormat="1">
      <c r="J87" s="40"/>
      <c r="L87" s="40"/>
    </row>
    <row r="88" spans="10:12" s="1" customFormat="1">
      <c r="J88" s="40"/>
      <c r="L88" s="40"/>
    </row>
    <row r="89" spans="10:12" s="1" customFormat="1">
      <c r="J89" s="40"/>
      <c r="L89" s="40"/>
    </row>
    <row r="90" spans="10:12" s="1" customFormat="1">
      <c r="J90" s="40"/>
      <c r="L90" s="40"/>
    </row>
    <row r="91" spans="10:12" s="1" customFormat="1">
      <c r="J91" s="40"/>
      <c r="L91" s="40"/>
    </row>
    <row r="92" spans="10:12" s="1" customFormat="1">
      <c r="J92" s="40"/>
      <c r="L92" s="40"/>
    </row>
    <row r="93" spans="10:12" s="1" customFormat="1">
      <c r="J93" s="40"/>
      <c r="L93" s="40"/>
    </row>
    <row r="94" spans="10:12" s="1" customFormat="1">
      <c r="J94" s="40"/>
      <c r="L94" s="40"/>
    </row>
    <row r="95" spans="10:12" s="1" customFormat="1">
      <c r="J95" s="40"/>
      <c r="L95" s="40"/>
    </row>
    <row r="96" spans="10:12" s="1" customFormat="1">
      <c r="J96" s="40"/>
      <c r="L96" s="40"/>
    </row>
    <row r="97" spans="10:12" s="1" customFormat="1">
      <c r="J97" s="40"/>
      <c r="L97" s="40"/>
    </row>
    <row r="98" spans="10:12" s="1" customFormat="1">
      <c r="J98" s="40"/>
      <c r="L98" s="40"/>
    </row>
    <row r="99" spans="10:12" s="1" customFormat="1">
      <c r="J99" s="40"/>
      <c r="L99" s="40"/>
    </row>
    <row r="100" spans="10:12" s="1" customFormat="1">
      <c r="J100" s="40"/>
      <c r="L100" s="40"/>
    </row>
    <row r="101" spans="10:12" s="1" customFormat="1">
      <c r="J101" s="40"/>
      <c r="L101" s="40"/>
    </row>
    <row r="102" spans="10:12" s="1" customFormat="1">
      <c r="J102" s="40"/>
      <c r="L102" s="40"/>
    </row>
    <row r="103" spans="10:12" s="1" customFormat="1">
      <c r="J103" s="40"/>
      <c r="L103" s="40"/>
    </row>
    <row r="104" spans="10:12" s="1" customFormat="1">
      <c r="J104" s="40"/>
      <c r="L104" s="40"/>
    </row>
    <row r="105" spans="10:12" s="1" customFormat="1">
      <c r="J105" s="40"/>
      <c r="L105" s="40"/>
    </row>
    <row r="106" spans="10:12" s="1" customFormat="1">
      <c r="J106" s="40"/>
      <c r="L106" s="40"/>
    </row>
    <row r="107" spans="10:12" s="1" customFormat="1">
      <c r="J107" s="40"/>
      <c r="L107" s="40"/>
    </row>
    <row r="108" spans="10:12" s="1" customFormat="1">
      <c r="J108" s="40"/>
      <c r="L108" s="40"/>
    </row>
    <row r="109" spans="10:12" s="1" customFormat="1">
      <c r="J109" s="40"/>
      <c r="L109" s="40"/>
    </row>
    <row r="110" spans="10:12" s="1" customFormat="1">
      <c r="J110" s="40"/>
      <c r="L110" s="40"/>
    </row>
    <row r="111" spans="10:12" s="1" customFormat="1">
      <c r="J111" s="40"/>
      <c r="L111" s="40"/>
    </row>
    <row r="112" spans="10:12" s="1" customFormat="1">
      <c r="J112" s="40"/>
      <c r="L112" s="40"/>
    </row>
    <row r="113" spans="10:12" s="1" customFormat="1">
      <c r="J113" s="40"/>
      <c r="L113" s="40"/>
    </row>
    <row r="114" spans="10:12" s="1" customFormat="1">
      <c r="J114" s="40"/>
      <c r="L114" s="40"/>
    </row>
    <row r="115" spans="10:12" s="1" customFormat="1">
      <c r="J115" s="40"/>
      <c r="L115" s="40"/>
    </row>
    <row r="116" spans="10:12" s="1" customFormat="1">
      <c r="J116" s="40"/>
      <c r="L116" s="40"/>
    </row>
    <row r="117" spans="10:12" s="1" customFormat="1">
      <c r="J117" s="40"/>
      <c r="L117" s="40"/>
    </row>
    <row r="118" spans="10:12" s="1" customFormat="1">
      <c r="J118" s="40"/>
      <c r="L118" s="40"/>
    </row>
    <row r="119" spans="10:12" s="1" customFormat="1">
      <c r="J119" s="40"/>
      <c r="L119" s="40"/>
    </row>
    <row r="120" spans="10:12" s="1" customFormat="1">
      <c r="J120" s="40"/>
      <c r="L120" s="40"/>
    </row>
    <row r="121" spans="10:12" s="1" customFormat="1">
      <c r="J121" s="40"/>
      <c r="L121" s="40"/>
    </row>
    <row r="122" spans="10:12" s="1" customFormat="1">
      <c r="J122" s="40"/>
      <c r="L122" s="40"/>
    </row>
    <row r="123" spans="10:12" s="1" customFormat="1">
      <c r="J123" s="40"/>
      <c r="L123" s="40"/>
    </row>
    <row r="124" spans="10:12" s="1" customFormat="1">
      <c r="J124" s="40"/>
      <c r="L124" s="40"/>
    </row>
    <row r="125" spans="10:12" s="1" customFormat="1">
      <c r="J125" s="40"/>
      <c r="L125" s="40"/>
    </row>
    <row r="126" spans="10:12" s="1" customFormat="1">
      <c r="J126" s="40"/>
      <c r="L126" s="40"/>
    </row>
    <row r="127" spans="10:12" s="1" customFormat="1">
      <c r="J127" s="40"/>
      <c r="L127" s="40"/>
    </row>
    <row r="128" spans="10:12" s="1" customFormat="1">
      <c r="J128" s="40"/>
      <c r="L128" s="40"/>
    </row>
    <row r="129" spans="10:12" s="1" customFormat="1">
      <c r="J129" s="40"/>
      <c r="L129" s="40"/>
    </row>
    <row r="130" spans="10:12" s="1" customFormat="1">
      <c r="J130" s="40"/>
      <c r="L130" s="40"/>
    </row>
    <row r="131" spans="10:12" s="1" customFormat="1">
      <c r="J131" s="40"/>
      <c r="L131" s="40"/>
    </row>
    <row r="132" spans="10:12" s="1" customFormat="1">
      <c r="J132" s="40"/>
      <c r="L132" s="40"/>
    </row>
    <row r="133" spans="10:12" s="1" customFormat="1">
      <c r="J133" s="40"/>
      <c r="L133" s="40"/>
    </row>
    <row r="134" spans="10:12" s="1" customFormat="1">
      <c r="J134" s="40"/>
      <c r="L134" s="40"/>
    </row>
    <row r="135" spans="10:12" s="1" customFormat="1">
      <c r="J135" s="40"/>
      <c r="L135" s="40"/>
    </row>
    <row r="136" spans="10:12" s="1" customFormat="1">
      <c r="J136" s="40"/>
      <c r="L136" s="40"/>
    </row>
    <row r="137" spans="10:12" s="1" customFormat="1">
      <c r="J137" s="40"/>
      <c r="L137" s="40"/>
    </row>
    <row r="138" spans="10:12" s="1" customFormat="1">
      <c r="J138" s="40"/>
      <c r="L138" s="40"/>
    </row>
    <row r="139" spans="10:12" s="1" customFormat="1">
      <c r="J139" s="40"/>
      <c r="L139" s="40"/>
    </row>
    <row r="140" spans="10:12" s="1" customFormat="1">
      <c r="J140" s="40"/>
      <c r="L140" s="40"/>
    </row>
    <row r="141" spans="10:12" s="1" customFormat="1">
      <c r="J141" s="40"/>
      <c r="L141" s="40"/>
    </row>
    <row r="142" spans="10:12" s="1" customFormat="1">
      <c r="J142" s="40"/>
      <c r="L142" s="40"/>
    </row>
    <row r="143" spans="10:12" s="1" customFormat="1">
      <c r="J143" s="40"/>
      <c r="L143" s="40"/>
    </row>
    <row r="144" spans="10:12" s="1" customFormat="1">
      <c r="J144" s="40"/>
      <c r="L144" s="40"/>
    </row>
    <row r="145" spans="10:12" s="1" customFormat="1">
      <c r="J145" s="40"/>
      <c r="L145" s="40"/>
    </row>
    <row r="146" spans="10:12" s="1" customFormat="1">
      <c r="J146" s="40"/>
      <c r="L146" s="40"/>
    </row>
    <row r="147" spans="10:12" s="1" customFormat="1">
      <c r="J147" s="40"/>
      <c r="L147" s="40"/>
    </row>
    <row r="148" spans="10:12" s="1" customFormat="1">
      <c r="J148" s="40"/>
      <c r="L148" s="40"/>
    </row>
    <row r="149" spans="10:12" s="1" customFormat="1">
      <c r="J149" s="40"/>
      <c r="L149" s="40"/>
    </row>
    <row r="150" spans="10:12" s="1" customFormat="1">
      <c r="J150" s="40"/>
      <c r="L150" s="40"/>
    </row>
    <row r="151" spans="10:12" s="1" customFormat="1">
      <c r="J151" s="40"/>
      <c r="L151" s="40"/>
    </row>
    <row r="152" spans="10:12" s="1" customFormat="1">
      <c r="J152" s="40"/>
      <c r="L152" s="40"/>
    </row>
    <row r="153" spans="10:12" s="1" customFormat="1">
      <c r="J153" s="40"/>
      <c r="L153" s="40"/>
    </row>
    <row r="154" spans="10:12" s="1" customFormat="1">
      <c r="J154" s="40"/>
      <c r="L154" s="40"/>
    </row>
    <row r="155" spans="10:12" s="1" customFormat="1">
      <c r="J155" s="40"/>
      <c r="L155" s="40"/>
    </row>
    <row r="156" spans="10:12" s="1" customFormat="1">
      <c r="J156" s="40"/>
      <c r="L156" s="40"/>
    </row>
    <row r="157" spans="10:12" s="1" customFormat="1">
      <c r="J157" s="40"/>
      <c r="L157" s="40"/>
    </row>
    <row r="158" spans="10:12" s="1" customFormat="1">
      <c r="J158" s="40"/>
      <c r="L158" s="40"/>
    </row>
    <row r="159" spans="10:12" s="1" customFormat="1">
      <c r="J159" s="40"/>
      <c r="L159" s="40"/>
    </row>
    <row r="160" spans="10:12" s="1" customFormat="1">
      <c r="J160" s="40"/>
      <c r="L160" s="40"/>
    </row>
    <row r="161" spans="10:12" s="1" customFormat="1">
      <c r="J161" s="40"/>
      <c r="L161" s="40"/>
    </row>
    <row r="162" spans="10:12" s="1" customFormat="1">
      <c r="J162" s="40"/>
      <c r="L162" s="40"/>
    </row>
    <row r="163" spans="10:12" s="1" customFormat="1">
      <c r="J163" s="40"/>
      <c r="L163" s="40"/>
    </row>
    <row r="164" spans="10:12" s="1" customFormat="1">
      <c r="J164" s="40"/>
      <c r="L164" s="40"/>
    </row>
    <row r="165" spans="10:12" s="1" customFormat="1">
      <c r="J165" s="40"/>
      <c r="L165" s="40"/>
    </row>
    <row r="166" spans="10:12" s="1" customFormat="1">
      <c r="J166" s="40"/>
      <c r="L166" s="40"/>
    </row>
    <row r="167" spans="10:12" s="1" customFormat="1">
      <c r="J167" s="40"/>
      <c r="L167" s="40"/>
    </row>
    <row r="168" spans="10:12" s="1" customFormat="1">
      <c r="J168" s="40"/>
      <c r="L168" s="40"/>
    </row>
    <row r="169" spans="10:12" s="1" customFormat="1">
      <c r="J169" s="40"/>
      <c r="L169" s="40"/>
    </row>
    <row r="170" spans="10:12" s="1" customFormat="1">
      <c r="J170" s="40"/>
      <c r="L170" s="40"/>
    </row>
    <row r="171" spans="10:12" s="1" customFormat="1">
      <c r="J171" s="40"/>
      <c r="L171" s="40"/>
    </row>
    <row r="172" spans="10:12" s="1" customFormat="1">
      <c r="J172" s="40"/>
      <c r="L172" s="40"/>
    </row>
    <row r="173" spans="10:12" s="1" customFormat="1">
      <c r="J173" s="40"/>
      <c r="L173" s="40"/>
    </row>
    <row r="174" spans="10:12" s="1" customFormat="1">
      <c r="J174" s="40"/>
      <c r="L174" s="40"/>
    </row>
    <row r="175" spans="10:12" s="1" customFormat="1">
      <c r="J175" s="40"/>
      <c r="L175" s="40"/>
    </row>
    <row r="176" spans="10:12" s="1" customFormat="1">
      <c r="J176" s="40"/>
      <c r="L176" s="40"/>
    </row>
    <row r="177" spans="10:12" s="1" customFormat="1">
      <c r="J177" s="40"/>
      <c r="L177" s="40"/>
    </row>
    <row r="178" spans="10:12" s="1" customFormat="1">
      <c r="J178" s="40"/>
      <c r="L178" s="40"/>
    </row>
    <row r="179" spans="10:12" s="1" customFormat="1">
      <c r="J179" s="40"/>
      <c r="L179" s="40"/>
    </row>
    <row r="180" spans="10:12" s="1" customFormat="1">
      <c r="J180" s="40"/>
      <c r="L180" s="40"/>
    </row>
    <row r="181" spans="10:12" s="1" customFormat="1">
      <c r="J181" s="40"/>
      <c r="L181" s="40"/>
    </row>
    <row r="182" spans="10:12" s="1" customFormat="1">
      <c r="J182" s="40"/>
      <c r="L182" s="40"/>
    </row>
    <row r="183" spans="10:12" s="1" customFormat="1">
      <c r="J183" s="40"/>
      <c r="L183" s="40"/>
    </row>
    <row r="184" spans="10:12" s="1" customFormat="1">
      <c r="J184" s="40"/>
      <c r="L184" s="40"/>
    </row>
    <row r="185" spans="10:12" s="1" customFormat="1">
      <c r="J185" s="40"/>
      <c r="L185" s="40"/>
    </row>
    <row r="186" spans="10:12" s="1" customFormat="1">
      <c r="J186" s="40"/>
      <c r="L186" s="40"/>
    </row>
    <row r="187" spans="10:12" s="1" customFormat="1">
      <c r="J187" s="40"/>
      <c r="L187" s="40"/>
    </row>
    <row r="188" spans="10:12" s="1" customFormat="1">
      <c r="J188" s="40"/>
      <c r="L188" s="40"/>
    </row>
    <row r="189" spans="10:12" s="1" customFormat="1">
      <c r="J189" s="40"/>
      <c r="L189" s="40"/>
    </row>
    <row r="190" spans="10:12" s="1" customFormat="1">
      <c r="J190" s="40"/>
      <c r="L190" s="40"/>
    </row>
    <row r="191" spans="10:12" s="1" customFormat="1">
      <c r="J191" s="40"/>
      <c r="L191" s="40"/>
    </row>
    <row r="192" spans="10:12" s="1" customFormat="1">
      <c r="J192" s="40"/>
      <c r="L192" s="40"/>
    </row>
    <row r="193" spans="10:12" s="1" customFormat="1">
      <c r="J193" s="40"/>
      <c r="L193" s="40"/>
    </row>
    <row r="194" spans="10:12" s="1" customFormat="1">
      <c r="J194" s="40"/>
      <c r="L194" s="40"/>
    </row>
    <row r="195" spans="10:12" s="1" customFormat="1">
      <c r="J195" s="40"/>
      <c r="L195" s="40"/>
    </row>
    <row r="196" spans="10:12" s="1" customFormat="1">
      <c r="J196" s="40"/>
      <c r="L196" s="40"/>
    </row>
    <row r="197" spans="10:12" s="1" customFormat="1">
      <c r="J197" s="40"/>
      <c r="L197" s="40"/>
    </row>
    <row r="198" spans="10:12" s="1" customFormat="1">
      <c r="J198" s="40"/>
      <c r="L198" s="40"/>
    </row>
    <row r="199" spans="10:12" s="1" customFormat="1">
      <c r="J199" s="40"/>
      <c r="L199" s="40"/>
    </row>
    <row r="200" spans="10:12" s="1" customFormat="1">
      <c r="J200" s="40"/>
      <c r="L200" s="40"/>
    </row>
    <row r="201" spans="10:12" s="1" customFormat="1">
      <c r="J201" s="40"/>
      <c r="L201" s="40"/>
    </row>
    <row r="202" spans="10:12" s="1" customFormat="1">
      <c r="J202" s="40"/>
      <c r="L202" s="40"/>
    </row>
    <row r="203" spans="10:12" s="1" customFormat="1">
      <c r="J203" s="40"/>
      <c r="L203" s="40"/>
    </row>
    <row r="204" spans="10:12" s="1" customFormat="1">
      <c r="J204" s="40"/>
      <c r="L204" s="40"/>
    </row>
    <row r="205" spans="10:12" s="1" customFormat="1">
      <c r="J205" s="40"/>
      <c r="L205" s="40"/>
    </row>
    <row r="206" spans="10:12" s="1" customFormat="1">
      <c r="J206" s="40"/>
      <c r="L206" s="40"/>
    </row>
    <row r="207" spans="10:12" s="1" customFormat="1">
      <c r="J207" s="40"/>
      <c r="L207" s="40"/>
    </row>
    <row r="208" spans="10:12" s="1" customFormat="1">
      <c r="J208" s="40"/>
      <c r="L208" s="40"/>
    </row>
    <row r="209" spans="10:12" s="1" customFormat="1">
      <c r="J209" s="40"/>
      <c r="L209" s="40"/>
    </row>
    <row r="210" spans="10:12" s="1" customFormat="1">
      <c r="J210" s="40"/>
      <c r="L210" s="40"/>
    </row>
    <row r="211" spans="10:12" s="1" customFormat="1">
      <c r="J211" s="40"/>
      <c r="L211" s="40"/>
    </row>
    <row r="212" spans="10:12" s="1" customFormat="1">
      <c r="J212" s="40"/>
      <c r="L212" s="40"/>
    </row>
    <row r="213" spans="10:12" s="1" customFormat="1">
      <c r="J213" s="40"/>
      <c r="L213" s="40"/>
    </row>
    <row r="214" spans="10:12" s="1" customFormat="1">
      <c r="J214" s="40"/>
      <c r="L214" s="40"/>
    </row>
    <row r="215" spans="10:12" s="1" customFormat="1">
      <c r="J215" s="40"/>
      <c r="L215" s="40"/>
    </row>
    <row r="216" spans="10:12" s="1" customFormat="1">
      <c r="J216" s="40"/>
      <c r="L216" s="40"/>
    </row>
    <row r="217" spans="10:12" s="1" customFormat="1">
      <c r="J217" s="40"/>
      <c r="L217" s="40"/>
    </row>
    <row r="218" spans="10:12" s="1" customFormat="1">
      <c r="J218" s="40"/>
      <c r="L218" s="40"/>
    </row>
    <row r="219" spans="10:12" s="1" customFormat="1">
      <c r="J219" s="40"/>
      <c r="L219" s="40"/>
    </row>
    <row r="220" spans="10:12" s="1" customFormat="1">
      <c r="J220" s="40"/>
      <c r="L220" s="40"/>
    </row>
    <row r="221" spans="10:12" s="1" customFormat="1">
      <c r="J221" s="40"/>
      <c r="L221" s="40"/>
    </row>
    <row r="222" spans="10:12" s="1" customFormat="1">
      <c r="J222" s="40"/>
      <c r="L222" s="40"/>
    </row>
    <row r="223" spans="10:12" s="1" customFormat="1">
      <c r="J223" s="40"/>
      <c r="L223" s="40"/>
    </row>
    <row r="224" spans="10:12" s="1" customFormat="1">
      <c r="J224" s="40"/>
      <c r="L224" s="40"/>
    </row>
    <row r="225" spans="10:12" s="1" customFormat="1">
      <c r="J225" s="40"/>
      <c r="L225" s="40"/>
    </row>
    <row r="226" spans="10:12" s="1" customFormat="1">
      <c r="J226" s="40"/>
      <c r="L226" s="40"/>
    </row>
    <row r="227" spans="10:12" s="1" customFormat="1">
      <c r="J227" s="40"/>
      <c r="L227" s="40"/>
    </row>
    <row r="228" spans="10:12" s="1" customFormat="1">
      <c r="J228" s="40"/>
      <c r="L228" s="40"/>
    </row>
    <row r="229" spans="10:12" s="1" customFormat="1">
      <c r="J229" s="40"/>
      <c r="L229" s="40"/>
    </row>
    <row r="230" spans="10:12" s="1" customFormat="1">
      <c r="J230" s="40"/>
      <c r="L230" s="40"/>
    </row>
    <row r="231" spans="10:12" s="1" customFormat="1">
      <c r="J231" s="40"/>
      <c r="L231" s="40"/>
    </row>
    <row r="232" spans="10:12" s="1" customFormat="1">
      <c r="J232" s="40"/>
      <c r="L232" s="40"/>
    </row>
    <row r="233" spans="10:12" s="1" customFormat="1">
      <c r="J233" s="40"/>
      <c r="L233" s="40"/>
    </row>
    <row r="234" spans="10:12" s="1" customFormat="1">
      <c r="J234" s="40"/>
      <c r="L234" s="40"/>
    </row>
    <row r="235" spans="10:12" s="1" customFormat="1">
      <c r="J235" s="40"/>
      <c r="L235" s="40"/>
    </row>
    <row r="236" spans="10:12" s="1" customFormat="1">
      <c r="J236" s="40"/>
      <c r="L236" s="40"/>
    </row>
    <row r="237" spans="10:12" s="1" customFormat="1">
      <c r="J237" s="40"/>
      <c r="L237" s="40"/>
    </row>
    <row r="238" spans="10:12" s="1" customFormat="1">
      <c r="J238" s="40"/>
      <c r="L238" s="40"/>
    </row>
    <row r="239" spans="10:12" s="1" customFormat="1">
      <c r="J239" s="40"/>
      <c r="L239" s="40"/>
    </row>
    <row r="240" spans="10:12" s="1" customFormat="1">
      <c r="J240" s="40"/>
      <c r="L240" s="40"/>
    </row>
    <row r="241" spans="10:12" s="1" customFormat="1">
      <c r="J241" s="40"/>
      <c r="L241" s="40"/>
    </row>
    <row r="242" spans="10:12" s="1" customFormat="1">
      <c r="J242" s="40"/>
      <c r="L242" s="40"/>
    </row>
    <row r="243" spans="10:12" s="1" customFormat="1">
      <c r="J243" s="40"/>
      <c r="L243" s="40"/>
    </row>
    <row r="244" spans="10:12" s="1" customFormat="1">
      <c r="J244" s="40"/>
      <c r="L244" s="40"/>
    </row>
    <row r="245" spans="10:12" s="1" customFormat="1">
      <c r="J245" s="40"/>
      <c r="L245" s="40"/>
    </row>
    <row r="246" spans="10:12" s="1" customFormat="1">
      <c r="J246" s="40"/>
      <c r="L246" s="40"/>
    </row>
    <row r="247" spans="10:12" s="1" customFormat="1">
      <c r="J247" s="40"/>
      <c r="L247" s="40"/>
    </row>
    <row r="248" spans="10:12" s="1" customFormat="1">
      <c r="J248" s="40"/>
      <c r="L248" s="40"/>
    </row>
    <row r="249" spans="10:12" s="1" customFormat="1">
      <c r="J249" s="40"/>
      <c r="L249" s="40"/>
    </row>
    <row r="250" spans="10:12" s="1" customFormat="1">
      <c r="J250" s="40"/>
      <c r="L250" s="40"/>
    </row>
    <row r="251" spans="10:12" s="1" customFormat="1">
      <c r="J251" s="40"/>
      <c r="L251" s="40"/>
    </row>
    <row r="252" spans="10:12" s="1" customFormat="1">
      <c r="J252" s="40"/>
      <c r="L252" s="40"/>
    </row>
    <row r="253" spans="10:12" s="1" customFormat="1">
      <c r="J253" s="40"/>
      <c r="L253" s="40"/>
    </row>
    <row r="254" spans="10:12" s="1" customFormat="1">
      <c r="J254" s="40"/>
      <c r="L254" s="40"/>
    </row>
    <row r="255" spans="10:12" s="1" customFormat="1">
      <c r="J255" s="40"/>
      <c r="L255" s="40"/>
    </row>
    <row r="256" spans="10:12" s="1" customFormat="1">
      <c r="J256" s="40"/>
      <c r="L256" s="40"/>
    </row>
    <row r="257" spans="10:12" s="1" customFormat="1">
      <c r="J257" s="40"/>
      <c r="L257" s="40"/>
    </row>
    <row r="258" spans="10:12" s="1" customFormat="1">
      <c r="J258" s="40"/>
      <c r="L258" s="40"/>
    </row>
    <row r="259" spans="10:12" s="1" customFormat="1">
      <c r="J259" s="40"/>
      <c r="L259" s="40"/>
    </row>
    <row r="260" spans="10:12" s="1" customFormat="1">
      <c r="J260" s="40"/>
      <c r="L260" s="40"/>
    </row>
    <row r="261" spans="10:12" s="1" customFormat="1">
      <c r="J261" s="40"/>
      <c r="L261" s="40"/>
    </row>
    <row r="262" spans="10:12" s="1" customFormat="1">
      <c r="J262" s="40"/>
      <c r="L262" s="40"/>
    </row>
    <row r="263" spans="10:12" s="1" customFormat="1">
      <c r="J263" s="40"/>
      <c r="L263" s="40"/>
    </row>
    <row r="264" spans="10:12" s="1" customFormat="1">
      <c r="J264" s="40"/>
      <c r="L264" s="40"/>
    </row>
    <row r="265" spans="10:12" s="1" customFormat="1">
      <c r="J265" s="40"/>
      <c r="L265" s="40"/>
    </row>
    <row r="266" spans="10:12" s="1" customFormat="1">
      <c r="J266" s="40"/>
      <c r="L266" s="40"/>
    </row>
    <row r="267" spans="10:12" s="1" customFormat="1">
      <c r="J267" s="40"/>
      <c r="L267" s="40"/>
    </row>
    <row r="268" spans="10:12" s="1" customFormat="1">
      <c r="J268" s="40"/>
      <c r="L268" s="40"/>
    </row>
    <row r="269" spans="10:12" s="1" customFormat="1">
      <c r="J269" s="40"/>
      <c r="L269" s="40"/>
    </row>
    <row r="270" spans="10:12" s="1" customFormat="1">
      <c r="J270" s="40"/>
      <c r="L270" s="40"/>
    </row>
    <row r="271" spans="10:12" s="1" customFormat="1">
      <c r="J271" s="40"/>
      <c r="L271" s="40"/>
    </row>
    <row r="272" spans="10:12" s="1" customFormat="1">
      <c r="J272" s="40"/>
      <c r="L272" s="40"/>
    </row>
    <row r="273" spans="10:12" s="1" customFormat="1">
      <c r="J273" s="40"/>
      <c r="L273" s="40"/>
    </row>
    <row r="274" spans="10:12" s="1" customFormat="1">
      <c r="J274" s="40"/>
      <c r="L274" s="40"/>
    </row>
    <row r="275" spans="10:12" s="1" customFormat="1">
      <c r="J275" s="40"/>
      <c r="L275" s="40"/>
    </row>
    <row r="276" spans="10:12" s="1" customFormat="1">
      <c r="J276" s="40"/>
      <c r="L276" s="40"/>
    </row>
    <row r="277" spans="10:12" s="1" customFormat="1">
      <c r="J277" s="40"/>
      <c r="L277" s="40"/>
    </row>
    <row r="278" spans="10:12" s="1" customFormat="1">
      <c r="J278" s="40"/>
      <c r="L278" s="40"/>
    </row>
    <row r="279" spans="10:12" s="1" customFormat="1">
      <c r="J279" s="40"/>
      <c r="L279" s="40"/>
    </row>
    <row r="280" spans="10:12" s="1" customFormat="1">
      <c r="J280" s="40"/>
      <c r="L280" s="40"/>
    </row>
    <row r="281" spans="10:12" s="1" customFormat="1">
      <c r="J281" s="40"/>
      <c r="L281" s="40"/>
    </row>
    <row r="282" spans="10:12" s="1" customFormat="1">
      <c r="J282" s="40"/>
      <c r="L282" s="40"/>
    </row>
    <row r="283" spans="10:12" s="1" customFormat="1">
      <c r="J283" s="40"/>
      <c r="L283" s="40"/>
    </row>
    <row r="284" spans="10:12" s="1" customFormat="1">
      <c r="J284" s="40"/>
      <c r="L284" s="40"/>
    </row>
    <row r="285" spans="10:12" s="1" customFormat="1">
      <c r="J285" s="40"/>
      <c r="L285" s="40"/>
    </row>
    <row r="286" spans="10:12" s="1" customFormat="1">
      <c r="J286" s="40"/>
      <c r="L286" s="40"/>
    </row>
    <row r="287" spans="10:12" s="1" customFormat="1">
      <c r="J287" s="40"/>
      <c r="L287" s="40"/>
    </row>
    <row r="288" spans="10:12" s="1" customFormat="1">
      <c r="J288" s="40"/>
      <c r="L288" s="40"/>
    </row>
    <row r="289" spans="10:12" s="1" customFormat="1">
      <c r="J289" s="40"/>
      <c r="L289" s="40"/>
    </row>
    <row r="290" spans="10:12" s="1" customFormat="1">
      <c r="J290" s="40"/>
      <c r="L290" s="40"/>
    </row>
    <row r="291" spans="10:12" s="1" customFormat="1">
      <c r="J291" s="40"/>
      <c r="L291" s="40"/>
    </row>
    <row r="292" spans="10:12" s="1" customFormat="1">
      <c r="J292" s="40"/>
      <c r="L292" s="40"/>
    </row>
    <row r="293" spans="10:12" s="1" customFormat="1">
      <c r="J293" s="40"/>
      <c r="L293" s="40"/>
    </row>
    <row r="294" spans="10:12" s="1" customFormat="1">
      <c r="J294" s="40"/>
      <c r="L294" s="40"/>
    </row>
    <row r="295" spans="10:12" s="1" customFormat="1">
      <c r="J295" s="40"/>
      <c r="L295" s="40"/>
    </row>
    <row r="296" spans="10:12" s="1" customFormat="1">
      <c r="J296" s="40"/>
      <c r="L296" s="40"/>
    </row>
    <row r="297" spans="10:12" s="1" customFormat="1">
      <c r="J297" s="40"/>
      <c r="L297" s="40"/>
    </row>
    <row r="298" spans="10:12" s="1" customFormat="1">
      <c r="J298" s="40"/>
      <c r="L298" s="40"/>
    </row>
    <row r="299" spans="10:12" s="1" customFormat="1">
      <c r="J299" s="40"/>
      <c r="L299" s="40"/>
    </row>
    <row r="300" spans="10:12" s="1" customFormat="1">
      <c r="J300" s="40"/>
      <c r="L300" s="40"/>
    </row>
    <row r="301" spans="10:12" s="1" customFormat="1">
      <c r="J301" s="40"/>
      <c r="L301" s="40"/>
    </row>
    <row r="302" spans="10:12" s="1" customFormat="1">
      <c r="J302" s="40"/>
      <c r="L302" s="40"/>
    </row>
    <row r="303" spans="10:12" s="1" customFormat="1">
      <c r="J303" s="40"/>
      <c r="L303" s="40"/>
    </row>
    <row r="304" spans="10:12" s="1" customFormat="1">
      <c r="J304" s="40"/>
      <c r="L304" s="40"/>
    </row>
    <row r="305" spans="10:12" s="1" customFormat="1">
      <c r="J305" s="40"/>
      <c r="L305" s="40"/>
    </row>
    <row r="306" spans="10:12" s="1" customFormat="1">
      <c r="J306" s="40"/>
      <c r="L306" s="40"/>
    </row>
    <row r="307" spans="10:12" s="1" customFormat="1">
      <c r="J307" s="40"/>
      <c r="L307" s="40"/>
    </row>
    <row r="308" spans="10:12" s="1" customFormat="1">
      <c r="J308" s="40"/>
      <c r="L308" s="40"/>
    </row>
    <row r="309" spans="10:12" s="1" customFormat="1">
      <c r="J309" s="40"/>
      <c r="L309" s="40"/>
    </row>
    <row r="310" spans="10:12" s="1" customFormat="1">
      <c r="J310" s="40"/>
      <c r="L310" s="40"/>
    </row>
    <row r="311" spans="10:12" s="1" customFormat="1">
      <c r="J311" s="40"/>
      <c r="L311" s="40"/>
    </row>
    <row r="312" spans="10:12" s="1" customFormat="1">
      <c r="J312" s="40"/>
      <c r="L312" s="40"/>
    </row>
    <row r="313" spans="10:12" s="1" customFormat="1">
      <c r="J313" s="40"/>
      <c r="L313" s="40"/>
    </row>
    <row r="314" spans="10:12" s="1" customFormat="1">
      <c r="J314" s="40"/>
      <c r="L314" s="40"/>
    </row>
    <row r="315" spans="10:12" s="1" customFormat="1">
      <c r="J315" s="40"/>
      <c r="L315" s="40"/>
    </row>
    <row r="316" spans="10:12" s="1" customFormat="1">
      <c r="J316" s="40"/>
      <c r="L316" s="40"/>
    </row>
    <row r="317" spans="10:12" s="1" customFormat="1">
      <c r="J317" s="40"/>
      <c r="L317" s="40"/>
    </row>
    <row r="318" spans="10:12" s="1" customFormat="1">
      <c r="J318" s="40"/>
      <c r="L318" s="40"/>
    </row>
    <row r="319" spans="10:12" s="1" customFormat="1">
      <c r="J319" s="40"/>
      <c r="L319" s="40"/>
    </row>
    <row r="320" spans="10:12" s="1" customFormat="1">
      <c r="J320" s="40"/>
      <c r="L320" s="40"/>
    </row>
    <row r="321" spans="10:12" s="1" customFormat="1">
      <c r="J321" s="40"/>
      <c r="L321" s="40"/>
    </row>
    <row r="322" spans="10:12" s="1" customFormat="1">
      <c r="J322" s="40"/>
      <c r="L322" s="40"/>
    </row>
    <row r="323" spans="10:12" s="1" customFormat="1">
      <c r="J323" s="40"/>
      <c r="L323" s="40"/>
    </row>
    <row r="324" spans="10:12" s="1" customFormat="1">
      <c r="J324" s="40"/>
      <c r="L324" s="40"/>
    </row>
    <row r="325" spans="10:12" s="1" customFormat="1">
      <c r="J325" s="40"/>
      <c r="L325" s="40"/>
    </row>
    <row r="326" spans="10:12" s="1" customFormat="1">
      <c r="J326" s="40"/>
      <c r="L326" s="40"/>
    </row>
    <row r="327" spans="10:12" s="1" customFormat="1">
      <c r="J327" s="40"/>
      <c r="L327" s="40"/>
    </row>
    <row r="328" spans="10:12" s="1" customFormat="1">
      <c r="J328" s="40"/>
      <c r="L328" s="40"/>
    </row>
    <row r="329" spans="10:12" s="1" customFormat="1">
      <c r="J329" s="40"/>
      <c r="L329" s="40"/>
    </row>
    <row r="330" spans="10:12" s="1" customFormat="1">
      <c r="J330" s="40"/>
      <c r="L330" s="40"/>
    </row>
    <row r="331" spans="10:12" s="1" customFormat="1">
      <c r="J331" s="40"/>
      <c r="L331" s="40"/>
    </row>
    <row r="332" spans="10:12" s="1" customFormat="1">
      <c r="J332" s="40"/>
      <c r="L332" s="40"/>
    </row>
    <row r="333" spans="10:12" s="1" customFormat="1">
      <c r="J333" s="40"/>
      <c r="L333" s="40"/>
    </row>
    <row r="334" spans="10:12" s="1" customFormat="1">
      <c r="J334" s="40"/>
      <c r="L334" s="40"/>
    </row>
    <row r="335" spans="10:12" s="1" customFormat="1">
      <c r="J335" s="40"/>
      <c r="L335" s="40"/>
    </row>
    <row r="336" spans="10:12" s="1" customFormat="1">
      <c r="J336" s="40"/>
      <c r="L336" s="40"/>
    </row>
    <row r="337" spans="10:12" s="1" customFormat="1">
      <c r="J337" s="40"/>
      <c r="L337" s="40"/>
    </row>
    <row r="338" spans="10:12" s="1" customFormat="1">
      <c r="J338" s="40"/>
      <c r="L338" s="40"/>
    </row>
    <row r="339" spans="10:12" s="1" customFormat="1">
      <c r="J339" s="40"/>
      <c r="L339" s="40"/>
    </row>
    <row r="340" spans="10:12" s="1" customFormat="1">
      <c r="J340" s="40"/>
      <c r="L340" s="40"/>
    </row>
    <row r="341" spans="10:12" s="1" customFormat="1">
      <c r="J341" s="40"/>
      <c r="L341" s="40"/>
    </row>
    <row r="342" spans="10:12" s="1" customFormat="1">
      <c r="J342" s="40"/>
      <c r="L342" s="40"/>
    </row>
    <row r="343" spans="10:12" s="1" customFormat="1">
      <c r="J343" s="40"/>
      <c r="L343" s="40"/>
    </row>
    <row r="344" spans="10:12" s="1" customFormat="1">
      <c r="J344" s="40"/>
      <c r="L344" s="40"/>
    </row>
    <row r="345" spans="10:12" s="1" customFormat="1">
      <c r="J345" s="40"/>
      <c r="L345" s="40"/>
    </row>
    <row r="346" spans="10:12" s="1" customFormat="1">
      <c r="J346" s="40"/>
      <c r="L346" s="40"/>
    </row>
    <row r="347" spans="10:12" s="1" customFormat="1">
      <c r="J347" s="40"/>
      <c r="L347" s="40"/>
    </row>
    <row r="348" spans="10:12" s="1" customFormat="1">
      <c r="J348" s="40"/>
      <c r="L348" s="40"/>
    </row>
    <row r="349" spans="10:12" s="1" customFormat="1">
      <c r="J349" s="40"/>
      <c r="L349" s="40"/>
    </row>
    <row r="350" spans="10:12" s="1" customFormat="1">
      <c r="J350" s="40"/>
      <c r="L350" s="40"/>
    </row>
    <row r="351" spans="10:12" s="1" customFormat="1">
      <c r="J351" s="40"/>
      <c r="L351" s="40"/>
    </row>
    <row r="352" spans="10:12" s="1" customFormat="1">
      <c r="J352" s="40"/>
      <c r="L352" s="40"/>
    </row>
    <row r="353" spans="10:12" s="1" customFormat="1">
      <c r="J353" s="40"/>
      <c r="L353" s="40"/>
    </row>
    <row r="354" spans="10:12" s="1" customFormat="1">
      <c r="J354" s="40"/>
      <c r="L354" s="40"/>
    </row>
    <row r="355" spans="10:12" s="1" customFormat="1">
      <c r="J355" s="40"/>
      <c r="L355" s="40"/>
    </row>
    <row r="356" spans="10:12" s="1" customFormat="1">
      <c r="J356" s="40"/>
      <c r="L356" s="40"/>
    </row>
    <row r="357" spans="10:12" s="1" customFormat="1">
      <c r="J357" s="40"/>
      <c r="L357" s="40"/>
    </row>
    <row r="358" spans="10:12" s="1" customFormat="1">
      <c r="J358" s="40"/>
      <c r="L358" s="40"/>
    </row>
    <row r="359" spans="10:12" s="1" customFormat="1">
      <c r="J359" s="40"/>
      <c r="L359" s="40"/>
    </row>
    <row r="360" spans="10:12" s="1" customFormat="1">
      <c r="J360" s="40"/>
      <c r="L360" s="40"/>
    </row>
    <row r="361" spans="10:12" s="1" customFormat="1">
      <c r="J361" s="40"/>
      <c r="L361" s="40"/>
    </row>
    <row r="362" spans="10:12" s="1" customFormat="1">
      <c r="J362" s="40"/>
      <c r="L362" s="40"/>
    </row>
    <row r="363" spans="10:12" s="1" customFormat="1">
      <c r="J363" s="40"/>
      <c r="L363" s="40"/>
    </row>
    <row r="364" spans="10:12" s="1" customFormat="1">
      <c r="J364" s="40"/>
      <c r="L364" s="40"/>
    </row>
    <row r="365" spans="10:12" s="1" customFormat="1">
      <c r="J365" s="40"/>
      <c r="L365" s="40"/>
    </row>
    <row r="366" spans="10:12" s="1" customFormat="1">
      <c r="J366" s="40"/>
      <c r="L366" s="40"/>
    </row>
    <row r="367" spans="10:12" s="1" customFormat="1">
      <c r="J367" s="40"/>
      <c r="L367" s="40"/>
    </row>
    <row r="368" spans="10:12" s="1" customFormat="1">
      <c r="J368" s="40"/>
      <c r="L368" s="40"/>
    </row>
    <row r="369" spans="10:12" s="1" customFormat="1">
      <c r="J369" s="40"/>
      <c r="L369" s="40"/>
    </row>
    <row r="370" spans="10:12" s="1" customFormat="1">
      <c r="J370" s="40"/>
      <c r="L370" s="40"/>
    </row>
    <row r="371" spans="10:12" s="1" customFormat="1">
      <c r="J371" s="40"/>
      <c r="L371" s="40"/>
    </row>
    <row r="372" spans="10:12" s="1" customFormat="1">
      <c r="J372" s="40"/>
      <c r="L372" s="40"/>
    </row>
    <row r="373" spans="10:12" s="1" customFormat="1">
      <c r="J373" s="40"/>
      <c r="L373" s="40"/>
    </row>
    <row r="374" spans="10:12" s="1" customFormat="1">
      <c r="J374" s="40"/>
      <c r="L374" s="40"/>
    </row>
    <row r="375" spans="10:12" s="1" customFormat="1">
      <c r="J375" s="40"/>
      <c r="L375" s="40"/>
    </row>
    <row r="376" spans="10:12" s="1" customFormat="1">
      <c r="J376" s="40"/>
      <c r="L376" s="40"/>
    </row>
    <row r="377" spans="10:12" s="1" customFormat="1">
      <c r="J377" s="40"/>
      <c r="L377" s="40"/>
    </row>
    <row r="378" spans="10:12" s="1" customFormat="1">
      <c r="J378" s="40"/>
      <c r="L378" s="40"/>
    </row>
    <row r="379" spans="10:12" s="1" customFormat="1">
      <c r="J379" s="40"/>
      <c r="L379" s="40"/>
    </row>
    <row r="380" spans="10:12" s="1" customFormat="1">
      <c r="J380" s="40"/>
      <c r="L380" s="40"/>
    </row>
    <row r="381" spans="10:12" s="1" customFormat="1">
      <c r="J381" s="40"/>
      <c r="L381" s="40"/>
    </row>
    <row r="382" spans="10:12" s="1" customFormat="1">
      <c r="J382" s="40"/>
      <c r="L382" s="40"/>
    </row>
    <row r="383" spans="10:12" s="1" customFormat="1">
      <c r="J383" s="40"/>
      <c r="L383" s="40"/>
    </row>
    <row r="384" spans="10:12" s="1" customFormat="1">
      <c r="J384" s="40"/>
      <c r="L384" s="40"/>
    </row>
    <row r="385" spans="10:12" s="1" customFormat="1">
      <c r="J385" s="40"/>
      <c r="L385" s="40"/>
    </row>
    <row r="386" spans="10:12" s="1" customFormat="1">
      <c r="J386" s="40"/>
      <c r="L386" s="40"/>
    </row>
    <row r="387" spans="10:12" s="1" customFormat="1">
      <c r="J387" s="40"/>
      <c r="L387" s="40"/>
    </row>
    <row r="388" spans="10:12" s="1" customFormat="1">
      <c r="J388" s="40"/>
      <c r="L388" s="40"/>
    </row>
    <row r="389" spans="10:12" s="1" customFormat="1">
      <c r="J389" s="40"/>
      <c r="L389" s="40"/>
    </row>
    <row r="390" spans="10:12" s="1" customFormat="1">
      <c r="J390" s="40"/>
      <c r="L390" s="40"/>
    </row>
    <row r="391" spans="10:12" s="1" customFormat="1">
      <c r="J391" s="40"/>
      <c r="L391" s="40"/>
    </row>
    <row r="392" spans="10:12" s="1" customFormat="1">
      <c r="J392" s="40"/>
      <c r="L392" s="40"/>
    </row>
    <row r="393" spans="10:12" s="1" customFormat="1">
      <c r="J393" s="40"/>
      <c r="L393" s="40"/>
    </row>
    <row r="394" spans="10:12" s="1" customFormat="1">
      <c r="J394" s="40"/>
      <c r="L394" s="40"/>
    </row>
    <row r="395" spans="10:12" s="1" customFormat="1">
      <c r="J395" s="40"/>
      <c r="L395" s="40"/>
    </row>
    <row r="396" spans="10:12" s="1" customFormat="1">
      <c r="J396" s="40"/>
      <c r="L396" s="40"/>
    </row>
    <row r="397" spans="10:12" s="1" customFormat="1">
      <c r="J397" s="40"/>
      <c r="L397" s="40"/>
    </row>
    <row r="398" spans="10:12" s="1" customFormat="1">
      <c r="J398" s="40"/>
      <c r="L398" s="40"/>
    </row>
    <row r="399" spans="10:12" s="1" customFormat="1">
      <c r="J399" s="40"/>
      <c r="L399" s="40"/>
    </row>
    <row r="400" spans="10:12" s="1" customFormat="1">
      <c r="J400" s="40"/>
      <c r="L400" s="40"/>
    </row>
    <row r="401" spans="10:12" s="1" customFormat="1">
      <c r="J401" s="40"/>
      <c r="L401" s="40"/>
    </row>
    <row r="402" spans="10:12" s="1" customFormat="1">
      <c r="J402" s="40"/>
      <c r="L402" s="40"/>
    </row>
    <row r="403" spans="10:12" s="1" customFormat="1">
      <c r="J403" s="40"/>
      <c r="L403" s="40"/>
    </row>
    <row r="404" spans="10:12" s="1" customFormat="1">
      <c r="J404" s="40"/>
      <c r="L404" s="40"/>
    </row>
    <row r="405" spans="10:12" s="1" customFormat="1">
      <c r="J405" s="40"/>
      <c r="L405" s="40"/>
    </row>
    <row r="406" spans="10:12" s="1" customFormat="1">
      <c r="J406" s="40"/>
      <c r="L406" s="40"/>
    </row>
    <row r="407" spans="10:12" s="1" customFormat="1">
      <c r="J407" s="40"/>
      <c r="L407" s="40"/>
    </row>
    <row r="408" spans="10:12" s="1" customFormat="1">
      <c r="J408" s="40"/>
      <c r="L408" s="40"/>
    </row>
    <row r="409" spans="10:12" s="1" customFormat="1">
      <c r="J409" s="40"/>
      <c r="L409" s="40"/>
    </row>
    <row r="410" spans="10:12" s="1" customFormat="1">
      <c r="J410" s="40"/>
      <c r="L410" s="40"/>
    </row>
    <row r="411" spans="10:12" s="1" customFormat="1">
      <c r="J411" s="40"/>
      <c r="L411" s="40"/>
    </row>
    <row r="412" spans="10:12" s="1" customFormat="1">
      <c r="J412" s="40"/>
      <c r="L412" s="40"/>
    </row>
    <row r="413" spans="10:12" s="1" customFormat="1">
      <c r="J413" s="40"/>
      <c r="L413" s="40"/>
    </row>
    <row r="414" spans="10:12" s="1" customFormat="1">
      <c r="J414" s="40"/>
      <c r="L414" s="40"/>
    </row>
    <row r="415" spans="10:12" s="1" customFormat="1">
      <c r="J415" s="40"/>
      <c r="L415" s="40"/>
    </row>
    <row r="416" spans="10:12" s="1" customFormat="1">
      <c r="J416" s="40"/>
      <c r="L416" s="40"/>
    </row>
    <row r="417" spans="10:12" s="1" customFormat="1">
      <c r="J417" s="40"/>
      <c r="L417" s="40"/>
    </row>
    <row r="418" spans="10:12" s="1" customFormat="1">
      <c r="J418" s="40"/>
      <c r="L418" s="40"/>
    </row>
    <row r="419" spans="10:12" s="1" customFormat="1">
      <c r="J419" s="40"/>
      <c r="L419" s="40"/>
    </row>
    <row r="420" spans="10:12" s="1" customFormat="1">
      <c r="J420" s="40"/>
      <c r="L420" s="40"/>
    </row>
    <row r="421" spans="10:12" s="1" customFormat="1">
      <c r="J421" s="40"/>
      <c r="L421" s="40"/>
    </row>
    <row r="422" spans="10:12" s="1" customFormat="1">
      <c r="J422" s="40"/>
      <c r="L422" s="40"/>
    </row>
    <row r="423" spans="10:12" s="1" customFormat="1">
      <c r="J423" s="40"/>
      <c r="L423" s="40"/>
    </row>
    <row r="424" spans="10:12" s="1" customFormat="1">
      <c r="J424" s="40"/>
      <c r="L424" s="40"/>
    </row>
    <row r="425" spans="10:12" s="1" customFormat="1">
      <c r="J425" s="40"/>
      <c r="L425" s="40"/>
    </row>
    <row r="426" spans="10:12" s="1" customFormat="1">
      <c r="J426" s="40"/>
      <c r="L426" s="40"/>
    </row>
    <row r="427" spans="10:12" s="1" customFormat="1">
      <c r="J427" s="40"/>
      <c r="L427" s="40"/>
    </row>
    <row r="428" spans="10:12" s="1" customFormat="1">
      <c r="J428" s="40"/>
      <c r="L428" s="40"/>
    </row>
    <row r="429" spans="10:12" s="1" customFormat="1">
      <c r="J429" s="40"/>
      <c r="L429" s="40"/>
    </row>
    <row r="430" spans="10:12" s="1" customFormat="1">
      <c r="J430" s="40"/>
      <c r="L430" s="40"/>
    </row>
    <row r="431" spans="10:12" s="1" customFormat="1">
      <c r="J431" s="40"/>
      <c r="L431" s="40"/>
    </row>
    <row r="432" spans="10:12" s="1" customFormat="1">
      <c r="J432" s="40"/>
      <c r="L432" s="40"/>
    </row>
    <row r="433" spans="10:12" s="1" customFormat="1">
      <c r="J433" s="40"/>
      <c r="L433" s="40"/>
    </row>
    <row r="434" spans="10:12" s="1" customFormat="1">
      <c r="J434" s="40"/>
      <c r="L434" s="40"/>
    </row>
    <row r="435" spans="10:12" s="1" customFormat="1">
      <c r="J435" s="40"/>
      <c r="L435" s="40"/>
    </row>
    <row r="436" spans="10:12" s="1" customFormat="1">
      <c r="J436" s="40"/>
      <c r="L436" s="40"/>
    </row>
    <row r="437" spans="10:12" s="1" customFormat="1">
      <c r="J437" s="40"/>
      <c r="L437" s="40"/>
    </row>
    <row r="438" spans="10:12" s="1" customFormat="1">
      <c r="J438" s="40"/>
      <c r="L438" s="40"/>
    </row>
    <row r="439" spans="10:12" s="1" customFormat="1">
      <c r="J439" s="40"/>
      <c r="L439" s="40"/>
    </row>
    <row r="440" spans="10:12" s="1" customFormat="1">
      <c r="J440" s="40"/>
      <c r="L440" s="40"/>
    </row>
    <row r="441" spans="10:12" s="1" customFormat="1">
      <c r="J441" s="40"/>
      <c r="L441" s="40"/>
    </row>
    <row r="442" spans="10:12" s="1" customFormat="1">
      <c r="J442" s="40"/>
      <c r="L442" s="40"/>
    </row>
    <row r="443" spans="10:12" s="1" customFormat="1">
      <c r="J443" s="40"/>
      <c r="L443" s="40"/>
    </row>
    <row r="444" spans="10:12" s="1" customFormat="1">
      <c r="J444" s="40"/>
      <c r="L444" s="40"/>
    </row>
    <row r="445" spans="10:12" s="1" customFormat="1">
      <c r="J445" s="40"/>
      <c r="L445" s="40"/>
    </row>
    <row r="446" spans="10:12" s="1" customFormat="1">
      <c r="J446" s="40"/>
      <c r="L446" s="40"/>
    </row>
    <row r="447" spans="10:12" s="1" customFormat="1">
      <c r="J447" s="40"/>
      <c r="L447" s="40"/>
    </row>
    <row r="448" spans="10:12" s="1" customFormat="1">
      <c r="J448" s="40"/>
      <c r="L448" s="40"/>
    </row>
    <row r="449" spans="10:12" s="1" customFormat="1">
      <c r="J449" s="40"/>
      <c r="L449" s="40"/>
    </row>
    <row r="450" spans="10:12" s="1" customFormat="1">
      <c r="J450" s="40"/>
      <c r="L450" s="40"/>
    </row>
    <row r="451" spans="10:12" s="1" customFormat="1">
      <c r="J451" s="40"/>
      <c r="L451" s="40"/>
    </row>
    <row r="452" spans="10:12" s="1" customFormat="1">
      <c r="J452" s="40"/>
      <c r="L452" s="40"/>
    </row>
    <row r="453" spans="10:12" s="1" customFormat="1">
      <c r="J453" s="40"/>
      <c r="L453" s="40"/>
    </row>
    <row r="454" spans="10:12" s="1" customFormat="1">
      <c r="J454" s="40"/>
      <c r="L454" s="40"/>
    </row>
    <row r="455" spans="10:12" s="1" customFormat="1">
      <c r="J455" s="40"/>
      <c r="L455" s="40"/>
    </row>
    <row r="456" spans="10:12" s="1" customFormat="1">
      <c r="J456" s="40"/>
      <c r="L456" s="40"/>
    </row>
    <row r="457" spans="10:12" s="1" customFormat="1">
      <c r="J457" s="40"/>
      <c r="L457" s="40"/>
    </row>
    <row r="458" spans="10:12" s="1" customFormat="1">
      <c r="J458" s="40"/>
      <c r="L458" s="40"/>
    </row>
    <row r="459" spans="10:12" s="1" customFormat="1">
      <c r="J459" s="40"/>
      <c r="L459" s="40"/>
    </row>
    <row r="460" spans="10:12" s="1" customFormat="1">
      <c r="J460" s="40"/>
      <c r="L460" s="40"/>
    </row>
    <row r="461" spans="10:12" s="1" customFormat="1">
      <c r="J461" s="40"/>
      <c r="L461" s="40"/>
    </row>
    <row r="462" spans="10:12" s="1" customFormat="1">
      <c r="J462" s="40"/>
      <c r="L462" s="40"/>
    </row>
    <row r="463" spans="10:12" s="1" customFormat="1">
      <c r="J463" s="40"/>
      <c r="L463" s="40"/>
    </row>
    <row r="464" spans="10:12" s="1" customFormat="1">
      <c r="J464" s="40"/>
      <c r="L464" s="40"/>
    </row>
    <row r="465" spans="10:12" s="1" customFormat="1">
      <c r="J465" s="40"/>
      <c r="L465" s="40"/>
    </row>
    <row r="466" spans="10:12" s="1" customFormat="1">
      <c r="J466" s="40"/>
      <c r="L466" s="40"/>
    </row>
    <row r="467" spans="10:12" s="1" customFormat="1">
      <c r="J467" s="40"/>
      <c r="L467" s="40"/>
    </row>
    <row r="468" spans="10:12" s="1" customFormat="1">
      <c r="J468" s="40"/>
      <c r="L468" s="40"/>
    </row>
    <row r="469" spans="10:12" s="1" customFormat="1">
      <c r="J469" s="40"/>
      <c r="L469" s="40"/>
    </row>
    <row r="470" spans="10:12" s="1" customFormat="1">
      <c r="J470" s="40"/>
      <c r="L470" s="40"/>
    </row>
    <row r="471" spans="10:12" s="1" customFormat="1">
      <c r="J471" s="40"/>
      <c r="L471" s="40"/>
    </row>
    <row r="472" spans="10:12" s="1" customFormat="1">
      <c r="J472" s="40"/>
      <c r="L472" s="40"/>
    </row>
    <row r="473" spans="10:12" s="1" customFormat="1">
      <c r="J473" s="40"/>
      <c r="L473" s="40"/>
    </row>
    <row r="474" spans="10:12" s="1" customFormat="1">
      <c r="J474" s="40"/>
      <c r="L474" s="40"/>
    </row>
    <row r="475" spans="10:12" s="1" customFormat="1">
      <c r="J475" s="40"/>
      <c r="L475" s="40"/>
    </row>
    <row r="476" spans="10:12" s="1" customFormat="1">
      <c r="J476" s="40"/>
      <c r="L476" s="40"/>
    </row>
    <row r="477" spans="10:12" s="1" customFormat="1">
      <c r="J477" s="40"/>
      <c r="L477" s="40"/>
    </row>
    <row r="478" spans="10:12" s="1" customFormat="1">
      <c r="J478" s="40"/>
      <c r="L478" s="40"/>
    </row>
    <row r="479" spans="10:12" s="1" customFormat="1">
      <c r="J479" s="40"/>
      <c r="L479" s="40"/>
    </row>
    <row r="480" spans="10:12" s="1" customFormat="1">
      <c r="J480" s="40"/>
      <c r="L480" s="40"/>
    </row>
    <row r="481" spans="10:12" s="1" customFormat="1">
      <c r="J481" s="40"/>
      <c r="L481" s="40"/>
    </row>
    <row r="482" spans="10:12" s="1" customFormat="1">
      <c r="J482" s="40"/>
      <c r="L482" s="40"/>
    </row>
    <row r="483" spans="10:12" s="1" customFormat="1">
      <c r="J483" s="40"/>
      <c r="L483" s="40"/>
    </row>
    <row r="484" spans="10:12" s="1" customFormat="1">
      <c r="J484" s="40"/>
      <c r="L484" s="40"/>
    </row>
    <row r="485" spans="10:12" s="1" customFormat="1">
      <c r="J485" s="40"/>
      <c r="L485" s="40"/>
    </row>
    <row r="486" spans="10:12" s="1" customFormat="1">
      <c r="J486" s="40"/>
      <c r="L486" s="40"/>
    </row>
    <row r="487" spans="10:12" s="1" customFormat="1">
      <c r="J487" s="40"/>
      <c r="L487" s="40"/>
    </row>
    <row r="488" spans="10:12" s="1" customFormat="1">
      <c r="J488" s="40"/>
      <c r="L488" s="40"/>
    </row>
    <row r="489" spans="10:12" s="1" customFormat="1">
      <c r="J489" s="40"/>
      <c r="L489" s="40"/>
    </row>
    <row r="490" spans="10:12" s="1" customFormat="1">
      <c r="J490" s="40"/>
      <c r="L490" s="40"/>
    </row>
    <row r="491" spans="10:12" s="1" customFormat="1">
      <c r="J491" s="40"/>
      <c r="L491" s="40"/>
    </row>
    <row r="492" spans="10:12" s="1" customFormat="1">
      <c r="J492" s="40"/>
      <c r="L492" s="40"/>
    </row>
    <row r="493" spans="10:12" s="1" customFormat="1">
      <c r="J493" s="40"/>
      <c r="L493" s="40"/>
    </row>
    <row r="494" spans="10:12" s="1" customFormat="1">
      <c r="J494" s="40"/>
      <c r="L494" s="40"/>
    </row>
    <row r="495" spans="10:12" s="1" customFormat="1">
      <c r="J495" s="40"/>
      <c r="L495" s="40"/>
    </row>
    <row r="496" spans="10:12" s="1" customFormat="1">
      <c r="J496" s="40"/>
      <c r="L496" s="40"/>
    </row>
    <row r="497" spans="10:12" s="1" customFormat="1">
      <c r="J497" s="40"/>
      <c r="L497" s="40"/>
    </row>
    <row r="498" spans="10:12" s="1" customFormat="1">
      <c r="J498" s="40"/>
      <c r="L498" s="40"/>
    </row>
    <row r="499" spans="10:12" s="1" customFormat="1">
      <c r="J499" s="40"/>
      <c r="L499" s="40"/>
    </row>
    <row r="500" spans="10:12" s="1" customFormat="1">
      <c r="J500" s="40"/>
      <c r="L500" s="40"/>
    </row>
    <row r="501" spans="10:12" s="1" customFormat="1">
      <c r="J501" s="40"/>
      <c r="L501" s="40"/>
    </row>
    <row r="502" spans="10:12" s="1" customFormat="1">
      <c r="J502" s="40"/>
      <c r="L502" s="40"/>
    </row>
    <row r="503" spans="10:12" s="1" customFormat="1">
      <c r="J503" s="40"/>
      <c r="L503" s="40"/>
    </row>
    <row r="504" spans="10:12" s="1" customFormat="1">
      <c r="J504" s="40"/>
      <c r="L504" s="40"/>
    </row>
    <row r="505" spans="10:12" s="1" customFormat="1">
      <c r="J505" s="40"/>
      <c r="L505" s="40"/>
    </row>
    <row r="506" spans="10:12" s="1" customFormat="1">
      <c r="J506" s="40"/>
      <c r="L506" s="40"/>
    </row>
    <row r="507" spans="10:12" s="1" customFormat="1">
      <c r="J507" s="40"/>
      <c r="L507" s="40"/>
    </row>
    <row r="508" spans="10:12" s="1" customFormat="1">
      <c r="J508" s="40"/>
      <c r="L508" s="40"/>
    </row>
    <row r="509" spans="10:12" s="1" customFormat="1">
      <c r="J509" s="40"/>
      <c r="L509" s="40"/>
    </row>
    <row r="510" spans="10:12" s="1" customFormat="1">
      <c r="J510" s="40"/>
      <c r="L510" s="40"/>
    </row>
    <row r="511" spans="10:12" s="1" customFormat="1">
      <c r="J511" s="40"/>
      <c r="L511" s="40"/>
    </row>
    <row r="512" spans="10:12" s="1" customFormat="1">
      <c r="J512" s="40"/>
      <c r="L512" s="40"/>
    </row>
    <row r="513" spans="10:12" s="1" customFormat="1">
      <c r="J513" s="40"/>
      <c r="L513" s="40"/>
    </row>
    <row r="514" spans="10:12" s="1" customFormat="1">
      <c r="J514" s="40"/>
      <c r="L514" s="40"/>
    </row>
    <row r="515" spans="10:12" s="1" customFormat="1">
      <c r="J515" s="40"/>
      <c r="L515" s="40"/>
    </row>
    <row r="516" spans="10:12" s="1" customFormat="1">
      <c r="J516" s="40"/>
      <c r="L516" s="40"/>
    </row>
    <row r="517" spans="10:12" s="1" customFormat="1">
      <c r="J517" s="40"/>
      <c r="L517" s="40"/>
    </row>
    <row r="518" spans="10:12" s="1" customFormat="1">
      <c r="J518" s="40"/>
      <c r="L518" s="40"/>
    </row>
    <row r="519" spans="10:12" s="1" customFormat="1">
      <c r="J519" s="40"/>
      <c r="L519" s="40"/>
    </row>
    <row r="520" spans="10:12" s="1" customFormat="1">
      <c r="J520" s="40"/>
      <c r="L520" s="40"/>
    </row>
    <row r="521" spans="10:12" s="1" customFormat="1">
      <c r="J521" s="40"/>
      <c r="L521" s="40"/>
    </row>
    <row r="522" spans="10:12" s="1" customFormat="1">
      <c r="J522" s="40"/>
      <c r="L522" s="40"/>
    </row>
    <row r="523" spans="10:12" s="1" customFormat="1">
      <c r="J523" s="40"/>
      <c r="L523" s="40"/>
    </row>
    <row r="524" spans="10:12" s="1" customFormat="1">
      <c r="J524" s="40"/>
      <c r="L524" s="40"/>
    </row>
    <row r="525" spans="10:12" s="1" customFormat="1">
      <c r="J525" s="40"/>
      <c r="L525" s="40"/>
    </row>
    <row r="526" spans="10:12" s="1" customFormat="1">
      <c r="J526" s="40"/>
      <c r="L526" s="40"/>
    </row>
    <row r="527" spans="10:12" s="1" customFormat="1">
      <c r="J527" s="40"/>
      <c r="L527" s="40"/>
    </row>
    <row r="528" spans="10:12" s="1" customFormat="1">
      <c r="J528" s="40"/>
      <c r="L528" s="40"/>
    </row>
    <row r="529" spans="10:12" s="1" customFormat="1">
      <c r="J529" s="40"/>
      <c r="L529" s="40"/>
    </row>
    <row r="530" spans="10:12" s="1" customFormat="1">
      <c r="J530" s="40"/>
      <c r="L530" s="40"/>
    </row>
    <row r="531" spans="10:12" s="1" customFormat="1">
      <c r="J531" s="40"/>
      <c r="L531" s="40"/>
    </row>
    <row r="532" spans="10:12" s="1" customFormat="1">
      <c r="J532" s="40"/>
      <c r="L532" s="40"/>
    </row>
    <row r="533" spans="10:12" s="1" customFormat="1">
      <c r="J533" s="40"/>
      <c r="L533" s="40"/>
    </row>
    <row r="534" spans="10:12" s="1" customFormat="1">
      <c r="J534" s="40"/>
      <c r="L534" s="40"/>
    </row>
    <row r="535" spans="10:12" s="1" customFormat="1">
      <c r="J535" s="40"/>
      <c r="L535" s="40"/>
    </row>
    <row r="536" spans="10:12" s="1" customFormat="1">
      <c r="J536" s="40"/>
      <c r="L536" s="40"/>
    </row>
    <row r="537" spans="10:12" s="1" customFormat="1">
      <c r="J537" s="40"/>
      <c r="L537" s="40"/>
    </row>
    <row r="538" spans="10:12" s="1" customFormat="1">
      <c r="J538" s="40"/>
      <c r="L538" s="40"/>
    </row>
    <row r="539" spans="10:12" s="1" customFormat="1">
      <c r="J539" s="40"/>
      <c r="L539" s="40"/>
    </row>
    <row r="540" spans="10:12" s="1" customFormat="1">
      <c r="J540" s="40"/>
      <c r="L540" s="40"/>
    </row>
    <row r="541" spans="10:12" s="1" customFormat="1">
      <c r="J541" s="40"/>
      <c r="L541" s="40"/>
    </row>
    <row r="542" spans="10:12" s="1" customFormat="1">
      <c r="J542" s="40"/>
      <c r="L542" s="40"/>
    </row>
    <row r="543" spans="10:12" s="1" customFormat="1">
      <c r="J543" s="40"/>
      <c r="L543" s="40"/>
    </row>
    <row r="544" spans="10:12" s="1" customFormat="1">
      <c r="J544" s="40"/>
      <c r="L544" s="40"/>
    </row>
    <row r="545" spans="10:12" s="1" customFormat="1">
      <c r="J545" s="40"/>
      <c r="L545" s="40"/>
    </row>
    <row r="546" spans="10:12" s="1" customFormat="1">
      <c r="J546" s="40"/>
      <c r="L546" s="40"/>
    </row>
    <row r="547" spans="10:12" s="1" customFormat="1">
      <c r="J547" s="40"/>
      <c r="L547" s="40"/>
    </row>
    <row r="548" spans="10:12" s="1" customFormat="1">
      <c r="J548" s="40"/>
      <c r="L548" s="40"/>
    </row>
    <row r="549" spans="10:12" s="1" customFormat="1">
      <c r="J549" s="40"/>
      <c r="L549" s="40"/>
    </row>
    <row r="550" spans="10:12" s="1" customFormat="1">
      <c r="J550" s="40"/>
      <c r="L550" s="40"/>
    </row>
    <row r="551" spans="10:12" s="1" customFormat="1">
      <c r="J551" s="40"/>
      <c r="L551" s="40"/>
    </row>
    <row r="552" spans="10:12" s="1" customFormat="1">
      <c r="J552" s="40"/>
      <c r="L552" s="40"/>
    </row>
    <row r="553" spans="10:12" s="1" customFormat="1">
      <c r="J553" s="40"/>
      <c r="L553" s="40"/>
    </row>
    <row r="554" spans="10:12" s="1" customFormat="1">
      <c r="J554" s="40"/>
      <c r="L554" s="40"/>
    </row>
    <row r="555" spans="10:12" s="1" customFormat="1">
      <c r="J555" s="40"/>
      <c r="L555" s="40"/>
    </row>
    <row r="556" spans="10:12" s="1" customFormat="1">
      <c r="J556" s="40"/>
      <c r="L556" s="40"/>
    </row>
    <row r="557" spans="10:12" s="1" customFormat="1">
      <c r="J557" s="40"/>
      <c r="L557" s="40"/>
    </row>
    <row r="558" spans="10:12" s="1" customFormat="1">
      <c r="J558" s="40"/>
      <c r="L558" s="40"/>
    </row>
    <row r="559" spans="10:12" s="1" customFormat="1">
      <c r="J559" s="40"/>
      <c r="L559" s="40"/>
    </row>
    <row r="560" spans="10:12" s="1" customFormat="1">
      <c r="J560" s="40"/>
      <c r="L560" s="40"/>
    </row>
    <row r="561" spans="10:12" s="1" customFormat="1">
      <c r="J561" s="40"/>
      <c r="L561" s="40"/>
    </row>
    <row r="562" spans="10:12" s="1" customFormat="1">
      <c r="J562" s="40"/>
      <c r="L562" s="40"/>
    </row>
    <row r="563" spans="10:12" s="1" customFormat="1">
      <c r="J563" s="40"/>
      <c r="L563" s="40"/>
    </row>
    <row r="564" spans="10:12" s="1" customFormat="1">
      <c r="J564" s="40"/>
      <c r="L564" s="40"/>
    </row>
    <row r="565" spans="10:12" s="1" customFormat="1">
      <c r="J565" s="40"/>
      <c r="L565" s="40"/>
    </row>
    <row r="566" spans="10:12" s="1" customFormat="1">
      <c r="J566" s="40"/>
      <c r="L566" s="40"/>
    </row>
    <row r="567" spans="10:12" s="1" customFormat="1">
      <c r="J567" s="40"/>
      <c r="L567" s="40"/>
    </row>
    <row r="568" spans="10:12" s="1" customFormat="1">
      <c r="J568" s="40"/>
      <c r="L568" s="40"/>
    </row>
    <row r="569" spans="10:12" s="1" customFormat="1">
      <c r="J569" s="40"/>
      <c r="L569" s="40"/>
    </row>
    <row r="570" spans="10:12" s="1" customFormat="1">
      <c r="J570" s="40"/>
      <c r="L570" s="40"/>
    </row>
    <row r="571" spans="10:12" s="1" customFormat="1">
      <c r="J571" s="40"/>
      <c r="L571" s="40"/>
    </row>
    <row r="572" spans="10:12" s="1" customFormat="1">
      <c r="J572" s="40"/>
      <c r="L572" s="40"/>
    </row>
    <row r="573" spans="10:12" s="1" customFormat="1">
      <c r="J573" s="40"/>
      <c r="L573" s="40"/>
    </row>
    <row r="574" spans="10:12" s="1" customFormat="1">
      <c r="J574" s="40"/>
      <c r="L574" s="40"/>
    </row>
    <row r="575" spans="10:12" s="1" customFormat="1">
      <c r="J575" s="40"/>
      <c r="L575" s="40"/>
    </row>
    <row r="576" spans="10:12" s="1" customFormat="1">
      <c r="J576" s="40"/>
      <c r="L576" s="40"/>
    </row>
    <row r="577" spans="10:12" s="1" customFormat="1">
      <c r="J577" s="40"/>
      <c r="L577" s="40"/>
    </row>
    <row r="578" spans="10:12" s="1" customFormat="1">
      <c r="J578" s="40"/>
      <c r="L578" s="40"/>
    </row>
    <row r="579" spans="10:12" s="1" customFormat="1">
      <c r="J579" s="40"/>
      <c r="L579" s="40"/>
    </row>
    <row r="580" spans="10:12" s="1" customFormat="1">
      <c r="J580" s="40"/>
      <c r="L580" s="40"/>
    </row>
    <row r="581" spans="10:12" s="1" customFormat="1">
      <c r="J581" s="40"/>
      <c r="L581" s="40"/>
    </row>
    <row r="582" spans="10:12" s="1" customFormat="1">
      <c r="J582" s="40"/>
      <c r="L582" s="40"/>
    </row>
    <row r="583" spans="10:12" s="1" customFormat="1">
      <c r="J583" s="40"/>
      <c r="L583" s="40"/>
    </row>
    <row r="584" spans="10:12" s="1" customFormat="1">
      <c r="J584" s="40"/>
      <c r="L584" s="40"/>
    </row>
    <row r="585" spans="10:12" s="1" customFormat="1">
      <c r="J585" s="40"/>
      <c r="L585" s="40"/>
    </row>
    <row r="586" spans="10:12" s="1" customFormat="1">
      <c r="J586" s="40"/>
      <c r="L586" s="40"/>
    </row>
    <row r="587" spans="10:12" s="1" customFormat="1">
      <c r="J587" s="40"/>
      <c r="L587" s="40"/>
    </row>
    <row r="588" spans="10:12" s="1" customFormat="1">
      <c r="J588" s="40"/>
      <c r="L588" s="40"/>
    </row>
    <row r="589" spans="10:12" s="1" customFormat="1">
      <c r="J589" s="40"/>
      <c r="L589" s="40"/>
    </row>
    <row r="590" spans="10:12" s="1" customFormat="1">
      <c r="J590" s="40"/>
      <c r="L590" s="40"/>
    </row>
    <row r="591" spans="10:12" s="1" customFormat="1">
      <c r="J591" s="40"/>
      <c r="L591" s="40"/>
    </row>
    <row r="592" spans="10:12" s="1" customFormat="1">
      <c r="J592" s="40"/>
      <c r="L592" s="40"/>
    </row>
    <row r="593" spans="10:12" s="1" customFormat="1">
      <c r="J593" s="40"/>
      <c r="L593" s="40"/>
    </row>
    <row r="594" spans="10:12" s="1" customFormat="1">
      <c r="J594" s="40"/>
      <c r="L594" s="40"/>
    </row>
    <row r="595" spans="10:12" s="1" customFormat="1">
      <c r="J595" s="40"/>
      <c r="L595" s="40"/>
    </row>
    <row r="596" spans="10:12" s="1" customFormat="1">
      <c r="J596" s="40"/>
      <c r="L596" s="40"/>
    </row>
    <row r="597" spans="10:12" s="1" customFormat="1">
      <c r="J597" s="40"/>
      <c r="L597" s="40"/>
    </row>
    <row r="598" spans="10:12" s="1" customFormat="1">
      <c r="J598" s="40"/>
      <c r="L598" s="40"/>
    </row>
    <row r="599" spans="10:12" s="1" customFormat="1">
      <c r="J599" s="40"/>
      <c r="L599" s="40"/>
    </row>
    <row r="600" spans="10:12" s="1" customFormat="1">
      <c r="J600" s="40"/>
      <c r="L600" s="40"/>
    </row>
    <row r="601" spans="10:12" s="1" customFormat="1">
      <c r="J601" s="40"/>
      <c r="L601" s="40"/>
    </row>
    <row r="602" spans="10:12" s="1" customFormat="1">
      <c r="J602" s="40"/>
      <c r="L602" s="40"/>
    </row>
    <row r="603" spans="10:12" s="1" customFormat="1">
      <c r="J603" s="40"/>
      <c r="L603" s="40"/>
    </row>
    <row r="604" spans="10:12" s="1" customFormat="1">
      <c r="J604" s="40"/>
      <c r="L604" s="40"/>
    </row>
    <row r="605" spans="10:12" s="1" customFormat="1">
      <c r="J605" s="40"/>
      <c r="L605" s="40"/>
    </row>
    <row r="606" spans="10:12" s="1" customFormat="1">
      <c r="J606" s="40"/>
      <c r="L606" s="40"/>
    </row>
    <row r="607" spans="10:12" s="1" customFormat="1">
      <c r="J607" s="40"/>
      <c r="L607" s="40"/>
    </row>
    <row r="608" spans="10:12" s="1" customFormat="1">
      <c r="J608" s="40"/>
      <c r="L608" s="40"/>
    </row>
    <row r="609" spans="10:12" s="1" customFormat="1">
      <c r="J609" s="40"/>
      <c r="L609" s="40"/>
    </row>
    <row r="610" spans="10:12" s="1" customFormat="1">
      <c r="J610" s="40"/>
      <c r="L610" s="40"/>
    </row>
    <row r="611" spans="10:12" s="1" customFormat="1">
      <c r="J611" s="40"/>
      <c r="L611" s="40"/>
    </row>
    <row r="612" spans="10:12" s="1" customFormat="1">
      <c r="J612" s="40"/>
      <c r="L612" s="40"/>
    </row>
    <row r="613" spans="10:12" s="1" customFormat="1">
      <c r="J613" s="40"/>
      <c r="L613" s="40"/>
    </row>
    <row r="614" spans="10:12" s="1" customFormat="1">
      <c r="J614" s="40"/>
      <c r="L614" s="40"/>
    </row>
    <row r="615" spans="10:12" s="1" customFormat="1">
      <c r="J615" s="40"/>
      <c r="L615" s="40"/>
    </row>
    <row r="616" spans="10:12" s="1" customFormat="1">
      <c r="J616" s="40"/>
      <c r="L616" s="40"/>
    </row>
    <row r="617" spans="10:12" s="1" customFormat="1">
      <c r="J617" s="40"/>
      <c r="L617" s="40"/>
    </row>
    <row r="618" spans="10:12" s="1" customFormat="1">
      <c r="J618" s="40"/>
      <c r="L618" s="40"/>
    </row>
    <row r="619" spans="10:12" s="1" customFormat="1">
      <c r="J619" s="40"/>
      <c r="L619" s="40"/>
    </row>
    <row r="620" spans="10:12" s="1" customFormat="1">
      <c r="J620" s="40"/>
      <c r="L620" s="40"/>
    </row>
    <row r="621" spans="10:12" s="1" customFormat="1">
      <c r="J621" s="40"/>
      <c r="L621" s="40"/>
    </row>
    <row r="622" spans="10:12" s="1" customFormat="1">
      <c r="J622" s="40"/>
      <c r="L622" s="40"/>
    </row>
    <row r="623" spans="10:12" s="1" customFormat="1">
      <c r="J623" s="40"/>
      <c r="L623" s="40"/>
    </row>
    <row r="624" spans="10:12" s="1" customFormat="1">
      <c r="J624" s="40"/>
      <c r="L624" s="40"/>
    </row>
    <row r="625" spans="10:12" s="1" customFormat="1">
      <c r="J625" s="40"/>
      <c r="L625" s="40"/>
    </row>
    <row r="626" spans="10:12" s="1" customFormat="1">
      <c r="J626" s="40"/>
      <c r="L626" s="40"/>
    </row>
    <row r="627" spans="10:12" s="1" customFormat="1">
      <c r="J627" s="40"/>
      <c r="L627" s="40"/>
    </row>
    <row r="628" spans="10:12" s="1" customFormat="1">
      <c r="J628" s="40"/>
      <c r="L628" s="40"/>
    </row>
    <row r="629" spans="10:12" s="1" customFormat="1">
      <c r="J629" s="40"/>
      <c r="L629" s="40"/>
    </row>
    <row r="630" spans="10:12" s="1" customFormat="1">
      <c r="J630" s="40"/>
      <c r="L630" s="40"/>
    </row>
    <row r="631" spans="10:12" s="1" customFormat="1">
      <c r="J631" s="40"/>
      <c r="L631" s="40"/>
    </row>
    <row r="632" spans="10:12" s="1" customFormat="1">
      <c r="J632" s="40"/>
      <c r="L632" s="40"/>
    </row>
    <row r="633" spans="10:12" s="1" customFormat="1">
      <c r="J633" s="40"/>
      <c r="L633" s="40"/>
    </row>
    <row r="634" spans="10:12" s="1" customFormat="1">
      <c r="J634" s="40"/>
      <c r="L634" s="40"/>
    </row>
    <row r="635" spans="10:12" s="1" customFormat="1">
      <c r="J635" s="40"/>
      <c r="L635" s="40"/>
    </row>
    <row r="636" spans="10:12" s="1" customFormat="1">
      <c r="J636" s="40"/>
      <c r="L636" s="40"/>
    </row>
    <row r="637" spans="10:12" s="1" customFormat="1">
      <c r="J637" s="40"/>
      <c r="L637" s="40"/>
    </row>
    <row r="638" spans="10:12" s="1" customFormat="1">
      <c r="J638" s="40"/>
      <c r="L638" s="40"/>
    </row>
    <row r="639" spans="10:12" s="1" customFormat="1">
      <c r="J639" s="40"/>
      <c r="L639" s="40"/>
    </row>
    <row r="640" spans="10:12" s="1" customFormat="1">
      <c r="J640" s="40"/>
      <c r="L640" s="40"/>
    </row>
    <row r="641" spans="10:12" s="1" customFormat="1">
      <c r="J641" s="40"/>
      <c r="L641" s="40"/>
    </row>
    <row r="642" spans="10:12" s="1" customFormat="1">
      <c r="J642" s="40"/>
      <c r="L642" s="40"/>
    </row>
    <row r="643" spans="10:12" s="1" customFormat="1">
      <c r="J643" s="40"/>
      <c r="L643" s="40"/>
    </row>
    <row r="644" spans="10:12" s="1" customFormat="1">
      <c r="J644" s="40"/>
      <c r="L644" s="40"/>
    </row>
    <row r="645" spans="10:12" s="1" customFormat="1">
      <c r="J645" s="40"/>
      <c r="L645" s="40"/>
    </row>
    <row r="646" spans="10:12" s="1" customFormat="1">
      <c r="J646" s="40"/>
      <c r="L646" s="40"/>
    </row>
    <row r="647" spans="10:12" s="1" customFormat="1">
      <c r="J647" s="40"/>
      <c r="L647" s="40"/>
    </row>
    <row r="648" spans="10:12" s="1" customFormat="1">
      <c r="J648" s="40"/>
      <c r="L648" s="40"/>
    </row>
    <row r="649" spans="10:12" s="1" customFormat="1">
      <c r="J649" s="40"/>
      <c r="L649" s="40"/>
    </row>
    <row r="650" spans="10:12" s="1" customFormat="1">
      <c r="J650" s="40"/>
      <c r="L650" s="40"/>
    </row>
    <row r="651" spans="10:12" s="1" customFormat="1">
      <c r="J651" s="40"/>
      <c r="L651" s="40"/>
    </row>
    <row r="652" spans="10:12" s="1" customFormat="1">
      <c r="J652" s="40"/>
      <c r="L652" s="40"/>
    </row>
    <row r="653" spans="10:12" s="1" customFormat="1">
      <c r="J653" s="40"/>
      <c r="L653" s="40"/>
    </row>
    <row r="654" spans="10:12" s="1" customFormat="1">
      <c r="J654" s="40"/>
      <c r="L654" s="40"/>
    </row>
    <row r="655" spans="10:12" s="1" customFormat="1">
      <c r="J655" s="40"/>
      <c r="L655" s="40"/>
    </row>
    <row r="656" spans="10:12" s="1" customFormat="1">
      <c r="J656" s="40"/>
      <c r="L656" s="40"/>
    </row>
    <row r="657" spans="10:12" s="1" customFormat="1">
      <c r="J657" s="40"/>
      <c r="L657" s="40"/>
    </row>
    <row r="658" spans="10:12" s="1" customFormat="1">
      <c r="J658" s="40"/>
      <c r="L658" s="40"/>
    </row>
    <row r="659" spans="10:12" s="1" customFormat="1">
      <c r="J659" s="40"/>
      <c r="L659" s="40"/>
    </row>
    <row r="660" spans="10:12" s="1" customFormat="1">
      <c r="J660" s="40"/>
      <c r="L660" s="40"/>
    </row>
    <row r="661" spans="10:12" s="1" customFormat="1">
      <c r="J661" s="40"/>
      <c r="L661" s="40"/>
    </row>
    <row r="662" spans="10:12" s="1" customFormat="1">
      <c r="J662" s="40"/>
      <c r="L662" s="40"/>
    </row>
    <row r="663" spans="10:12" s="1" customFormat="1">
      <c r="J663" s="40"/>
      <c r="L663" s="40"/>
    </row>
    <row r="664" spans="10:12" s="1" customFormat="1">
      <c r="J664" s="40"/>
      <c r="L664" s="40"/>
    </row>
    <row r="665" spans="10:12" s="1" customFormat="1">
      <c r="J665" s="40"/>
      <c r="L665" s="40"/>
    </row>
    <row r="666" spans="10:12" s="1" customFormat="1">
      <c r="J666" s="40"/>
      <c r="L666" s="40"/>
    </row>
    <row r="667" spans="10:12" s="1" customFormat="1">
      <c r="J667" s="40"/>
      <c r="L667" s="40"/>
    </row>
    <row r="668" spans="10:12" s="1" customFormat="1">
      <c r="J668" s="40"/>
      <c r="L668" s="40"/>
    </row>
    <row r="669" spans="10:12" s="1" customFormat="1">
      <c r="J669" s="40"/>
      <c r="L669" s="40"/>
    </row>
    <row r="670" spans="10:12" s="1" customFormat="1">
      <c r="J670" s="40"/>
      <c r="L670" s="40"/>
    </row>
    <row r="671" spans="10:12" s="1" customFormat="1">
      <c r="J671" s="40"/>
      <c r="L671" s="40"/>
    </row>
    <row r="672" spans="10:12" s="1" customFormat="1">
      <c r="J672" s="40"/>
      <c r="L672" s="40"/>
    </row>
    <row r="673" spans="10:12" s="1" customFormat="1">
      <c r="J673" s="40"/>
      <c r="L673" s="40"/>
    </row>
    <row r="674" spans="10:12" s="1" customFormat="1">
      <c r="J674" s="40"/>
      <c r="L674" s="40"/>
    </row>
    <row r="675" spans="10:12" s="1" customFormat="1">
      <c r="J675" s="40"/>
      <c r="L675" s="40"/>
    </row>
    <row r="676" spans="10:12" s="1" customFormat="1">
      <c r="J676" s="40"/>
      <c r="L676" s="40"/>
    </row>
    <row r="677" spans="10:12" s="1" customFormat="1">
      <c r="J677" s="40"/>
      <c r="L677" s="40"/>
    </row>
    <row r="678" spans="10:12" s="1" customFormat="1">
      <c r="J678" s="40"/>
      <c r="L678" s="40"/>
    </row>
    <row r="679" spans="10:12" s="1" customFormat="1">
      <c r="J679" s="40"/>
      <c r="L679" s="40"/>
    </row>
    <row r="680" spans="10:12" s="1" customFormat="1">
      <c r="J680" s="40"/>
      <c r="L680" s="40"/>
    </row>
    <row r="681" spans="10:12" s="1" customFormat="1">
      <c r="J681" s="40"/>
      <c r="L681" s="40"/>
    </row>
    <row r="682" spans="10:12" s="1" customFormat="1">
      <c r="J682" s="40"/>
      <c r="L682" s="40"/>
    </row>
    <row r="683" spans="10:12" s="1" customFormat="1">
      <c r="J683" s="40"/>
      <c r="L683" s="40"/>
    </row>
    <row r="684" spans="10:12" s="1" customFormat="1">
      <c r="J684" s="40"/>
      <c r="L684" s="40"/>
    </row>
    <row r="685" spans="10:12" s="1" customFormat="1">
      <c r="J685" s="40"/>
      <c r="L685" s="40"/>
    </row>
    <row r="686" spans="10:12" s="1" customFormat="1">
      <c r="J686" s="40"/>
      <c r="L686" s="40"/>
    </row>
    <row r="687" spans="10:12" s="1" customFormat="1">
      <c r="J687" s="40"/>
      <c r="L687" s="40"/>
    </row>
    <row r="688" spans="10:12" s="1" customFormat="1">
      <c r="J688" s="40"/>
      <c r="L688" s="40"/>
    </row>
    <row r="689" spans="10:12" s="1" customFormat="1">
      <c r="J689" s="40"/>
      <c r="L689" s="40"/>
    </row>
    <row r="690" spans="10:12" s="1" customFormat="1">
      <c r="J690" s="40"/>
      <c r="L690" s="40"/>
    </row>
    <row r="691" spans="10:12" s="1" customFormat="1">
      <c r="J691" s="40"/>
      <c r="L691" s="40"/>
    </row>
    <row r="692" spans="10:12" s="1" customFormat="1">
      <c r="J692" s="40"/>
      <c r="L692" s="40"/>
    </row>
    <row r="693" spans="10:12" s="1" customFormat="1">
      <c r="J693" s="40"/>
      <c r="L693" s="40"/>
    </row>
    <row r="694" spans="10:12" s="1" customFormat="1">
      <c r="J694" s="40"/>
      <c r="L694" s="40"/>
    </row>
    <row r="695" spans="10:12" s="1" customFormat="1">
      <c r="J695" s="40"/>
      <c r="L695" s="40"/>
    </row>
    <row r="696" spans="10:12" s="1" customFormat="1">
      <c r="J696" s="40"/>
      <c r="L696" s="40"/>
    </row>
    <row r="697" spans="10:12" s="1" customFormat="1">
      <c r="J697" s="40"/>
      <c r="L697" s="40"/>
    </row>
    <row r="698" spans="10:12" s="1" customFormat="1">
      <c r="J698" s="40"/>
      <c r="L698" s="40"/>
    </row>
    <row r="699" spans="10:12" s="1" customFormat="1">
      <c r="J699" s="40"/>
      <c r="L699" s="40"/>
    </row>
    <row r="700" spans="10:12" s="1" customFormat="1">
      <c r="J700" s="40"/>
      <c r="L700" s="40"/>
    </row>
    <row r="701" spans="10:12" s="1" customFormat="1">
      <c r="J701" s="40"/>
      <c r="L701" s="40"/>
    </row>
    <row r="702" spans="10:12" s="1" customFormat="1">
      <c r="J702" s="40"/>
      <c r="L702" s="40"/>
    </row>
    <row r="703" spans="10:12" s="1" customFormat="1">
      <c r="J703" s="40"/>
      <c r="L703" s="40"/>
    </row>
    <row r="704" spans="10:12" s="1" customFormat="1">
      <c r="J704" s="40"/>
      <c r="L704" s="40"/>
    </row>
    <row r="705" spans="10:12" s="1" customFormat="1">
      <c r="J705" s="40"/>
      <c r="L705" s="40"/>
    </row>
    <row r="706" spans="10:12" s="1" customFormat="1">
      <c r="J706" s="40"/>
      <c r="L706" s="40"/>
    </row>
    <row r="707" spans="10:12" s="1" customFormat="1">
      <c r="J707" s="40"/>
      <c r="L707" s="40"/>
    </row>
    <row r="708" spans="10:12" s="1" customFormat="1">
      <c r="J708" s="40"/>
      <c r="L708" s="40"/>
    </row>
    <row r="709" spans="10:12" s="1" customFormat="1">
      <c r="J709" s="40"/>
      <c r="L709" s="40"/>
    </row>
    <row r="710" spans="10:12" s="1" customFormat="1">
      <c r="J710" s="40"/>
      <c r="L710" s="40"/>
    </row>
    <row r="711" spans="10:12" s="1" customFormat="1">
      <c r="J711" s="40"/>
      <c r="L711" s="40"/>
    </row>
    <row r="712" spans="10:12" s="1" customFormat="1">
      <c r="J712" s="40"/>
      <c r="L712" s="40"/>
    </row>
    <row r="713" spans="10:12" s="1" customFormat="1">
      <c r="J713" s="40"/>
      <c r="L713" s="40"/>
    </row>
    <row r="714" spans="10:12" s="1" customFormat="1">
      <c r="J714" s="40"/>
      <c r="L714" s="40"/>
    </row>
    <row r="715" spans="10:12" s="1" customFormat="1">
      <c r="J715" s="40"/>
      <c r="L715" s="40"/>
    </row>
    <row r="716" spans="10:12" s="1" customFormat="1">
      <c r="J716" s="40"/>
      <c r="L716" s="40"/>
    </row>
    <row r="717" spans="10:12" s="1" customFormat="1">
      <c r="J717" s="40"/>
      <c r="L717" s="40"/>
    </row>
    <row r="718" spans="10:12" s="1" customFormat="1">
      <c r="J718" s="40"/>
      <c r="L718" s="40"/>
    </row>
    <row r="719" spans="10:12" s="1" customFormat="1">
      <c r="J719" s="40"/>
      <c r="L719" s="40"/>
    </row>
    <row r="720" spans="10:12" s="1" customFormat="1">
      <c r="J720" s="40"/>
      <c r="L720" s="40"/>
    </row>
    <row r="721" spans="10:12" s="1" customFormat="1">
      <c r="J721" s="40"/>
      <c r="L721" s="40"/>
    </row>
    <row r="722" spans="10:12" s="1" customFormat="1">
      <c r="J722" s="40"/>
      <c r="L722" s="40"/>
    </row>
    <row r="723" spans="10:12" s="1" customFormat="1">
      <c r="J723" s="40"/>
      <c r="L723" s="40"/>
    </row>
    <row r="724" spans="10:12" s="1" customFormat="1">
      <c r="J724" s="40"/>
      <c r="L724" s="40"/>
    </row>
    <row r="725" spans="10:12" s="1" customFormat="1">
      <c r="J725" s="40"/>
      <c r="L725" s="40"/>
    </row>
    <row r="726" spans="10:12" s="1" customFormat="1">
      <c r="J726" s="40"/>
      <c r="L726" s="40"/>
    </row>
    <row r="727" spans="10:12" s="1" customFormat="1">
      <c r="J727" s="40"/>
      <c r="L727" s="40"/>
    </row>
    <row r="728" spans="10:12" s="1" customFormat="1">
      <c r="J728" s="40"/>
      <c r="L728" s="40"/>
    </row>
    <row r="729" spans="10:12" s="1" customFormat="1">
      <c r="J729" s="40"/>
      <c r="L729" s="40"/>
    </row>
    <row r="730" spans="10:12" s="1" customFormat="1">
      <c r="J730" s="40"/>
      <c r="L730" s="40"/>
    </row>
    <row r="731" spans="10:12" s="1" customFormat="1">
      <c r="J731" s="40"/>
      <c r="L731" s="40"/>
    </row>
    <row r="732" spans="10:12" s="1" customFormat="1">
      <c r="J732" s="40"/>
      <c r="L732" s="40"/>
    </row>
    <row r="733" spans="10:12" s="1" customFormat="1">
      <c r="J733" s="40"/>
      <c r="L733" s="40"/>
    </row>
    <row r="734" spans="10:12" s="1" customFormat="1">
      <c r="J734" s="40"/>
      <c r="L734" s="40"/>
    </row>
    <row r="735" spans="10:12" s="1" customFormat="1">
      <c r="J735" s="40"/>
      <c r="L735" s="40"/>
    </row>
    <row r="736" spans="10:12" s="1" customFormat="1">
      <c r="J736" s="40"/>
      <c r="L736" s="40"/>
    </row>
    <row r="737" spans="10:12" s="1" customFormat="1">
      <c r="J737" s="40"/>
      <c r="L737" s="40"/>
    </row>
    <row r="738" spans="10:12" s="1" customFormat="1">
      <c r="J738" s="40"/>
      <c r="L738" s="40"/>
    </row>
    <row r="739" spans="10:12" s="1" customFormat="1">
      <c r="J739" s="40"/>
      <c r="L739" s="40"/>
    </row>
    <row r="740" spans="10:12" s="1" customFormat="1">
      <c r="J740" s="40"/>
      <c r="L740" s="40"/>
    </row>
    <row r="741" spans="10:12" s="1" customFormat="1">
      <c r="J741" s="40"/>
      <c r="L741" s="40"/>
    </row>
    <row r="742" spans="10:12" s="1" customFormat="1">
      <c r="J742" s="40"/>
      <c r="L742" s="40"/>
    </row>
    <row r="743" spans="10:12" s="1" customFormat="1">
      <c r="J743" s="40"/>
      <c r="L743" s="40"/>
    </row>
    <row r="744" spans="10:12" s="1" customFormat="1">
      <c r="J744" s="40"/>
      <c r="L744" s="40"/>
    </row>
    <row r="745" spans="10:12" s="1" customFormat="1">
      <c r="J745" s="40"/>
      <c r="L745" s="40"/>
    </row>
    <row r="746" spans="10:12" s="1" customFormat="1">
      <c r="J746" s="40"/>
      <c r="L746" s="40"/>
    </row>
    <row r="747" spans="10:12" s="1" customFormat="1">
      <c r="J747" s="40"/>
      <c r="L747" s="40"/>
    </row>
    <row r="748" spans="10:12" s="1" customFormat="1">
      <c r="J748" s="40"/>
      <c r="L748" s="40"/>
    </row>
    <row r="749" spans="10:12" s="1" customFormat="1">
      <c r="J749" s="40"/>
      <c r="L749" s="40"/>
    </row>
    <row r="750" spans="10:12" s="1" customFormat="1">
      <c r="J750" s="40"/>
      <c r="L750" s="40"/>
    </row>
    <row r="751" spans="10:12" s="1" customFormat="1">
      <c r="J751" s="40"/>
      <c r="L751" s="40"/>
    </row>
    <row r="752" spans="10:12" s="1" customFormat="1">
      <c r="J752" s="40"/>
      <c r="L752" s="40"/>
    </row>
    <row r="753" spans="10:12" s="1" customFormat="1">
      <c r="J753" s="40"/>
      <c r="L753" s="40"/>
    </row>
    <row r="754" spans="10:12" s="1" customFormat="1">
      <c r="J754" s="40"/>
      <c r="L754" s="40"/>
    </row>
    <row r="755" spans="10:12" s="1" customFormat="1">
      <c r="J755" s="40"/>
      <c r="L755" s="40"/>
    </row>
    <row r="756" spans="10:12" s="1" customFormat="1">
      <c r="J756" s="40"/>
      <c r="L756" s="40"/>
    </row>
    <row r="757" spans="10:12" s="1" customFormat="1">
      <c r="J757" s="40"/>
      <c r="L757" s="40"/>
    </row>
    <row r="758" spans="10:12" s="1" customFormat="1">
      <c r="J758" s="40"/>
      <c r="L758" s="40"/>
    </row>
    <row r="759" spans="10:12" s="1" customFormat="1">
      <c r="J759" s="40"/>
      <c r="L759" s="40"/>
    </row>
    <row r="760" spans="10:12" s="1" customFormat="1">
      <c r="J760" s="40"/>
      <c r="L760" s="40"/>
    </row>
    <row r="761" spans="10:12" s="1" customFormat="1">
      <c r="J761" s="40"/>
      <c r="L761" s="40"/>
    </row>
    <row r="762" spans="10:12" s="1" customFormat="1">
      <c r="J762" s="40"/>
      <c r="L762" s="40"/>
    </row>
    <row r="763" spans="10:12" s="1" customFormat="1">
      <c r="J763" s="40"/>
      <c r="L763" s="40"/>
    </row>
    <row r="764" spans="10:12" s="1" customFormat="1">
      <c r="J764" s="40"/>
      <c r="L764" s="40"/>
    </row>
    <row r="765" spans="10:12" s="1" customFormat="1">
      <c r="J765" s="40"/>
      <c r="L765" s="40"/>
    </row>
    <row r="766" spans="10:12" s="1" customFormat="1">
      <c r="J766" s="40"/>
      <c r="L766" s="40"/>
    </row>
    <row r="767" spans="10:12" s="1" customFormat="1">
      <c r="J767" s="40"/>
      <c r="L767" s="40"/>
    </row>
    <row r="768" spans="10:12" s="1" customFormat="1">
      <c r="J768" s="40"/>
      <c r="L768" s="40"/>
    </row>
    <row r="769" spans="10:12" s="1" customFormat="1">
      <c r="J769" s="40"/>
      <c r="L769" s="40"/>
    </row>
    <row r="770" spans="10:12" s="1" customFormat="1">
      <c r="J770" s="40"/>
      <c r="L770" s="40"/>
    </row>
    <row r="771" spans="10:12" s="1" customFormat="1">
      <c r="J771" s="40"/>
      <c r="L771" s="40"/>
    </row>
    <row r="772" spans="10:12" s="1" customFormat="1">
      <c r="J772" s="40"/>
      <c r="L772" s="40"/>
    </row>
    <row r="773" spans="10:12" s="1" customFormat="1">
      <c r="J773" s="40"/>
      <c r="L773" s="40"/>
    </row>
    <row r="774" spans="10:12" s="1" customFormat="1">
      <c r="J774" s="40"/>
      <c r="L774" s="40"/>
    </row>
    <row r="775" spans="10:12" s="1" customFormat="1">
      <c r="J775" s="40"/>
      <c r="L775" s="40"/>
    </row>
    <row r="776" spans="10:12" s="1" customFormat="1">
      <c r="J776" s="40"/>
      <c r="L776" s="40"/>
    </row>
    <row r="777" spans="10:12" s="1" customFormat="1">
      <c r="J777" s="40"/>
      <c r="L777" s="40"/>
    </row>
    <row r="778" spans="10:12" s="1" customFormat="1">
      <c r="J778" s="40"/>
      <c r="L778" s="40"/>
    </row>
    <row r="779" spans="10:12" s="1" customFormat="1">
      <c r="J779" s="40"/>
      <c r="L779" s="40"/>
    </row>
    <row r="780" spans="10:12" s="1" customFormat="1">
      <c r="J780" s="40"/>
      <c r="L780" s="40"/>
    </row>
    <row r="781" spans="10:12" s="1" customFormat="1">
      <c r="J781" s="40"/>
      <c r="L781" s="40"/>
    </row>
    <row r="782" spans="10:12" s="1" customFormat="1">
      <c r="J782" s="40"/>
      <c r="L782" s="40"/>
    </row>
    <row r="783" spans="10:12" s="1" customFormat="1">
      <c r="J783" s="40"/>
      <c r="L783" s="40"/>
    </row>
    <row r="784" spans="10:12" s="1" customFormat="1">
      <c r="J784" s="40"/>
      <c r="L784" s="40"/>
    </row>
    <row r="785" spans="10:12" s="1" customFormat="1">
      <c r="J785" s="40"/>
      <c r="L785" s="40"/>
    </row>
    <row r="786" spans="10:12" s="1" customFormat="1">
      <c r="J786" s="40"/>
      <c r="L786" s="40"/>
    </row>
    <row r="787" spans="10:12" s="1" customFormat="1">
      <c r="J787" s="40"/>
      <c r="L787" s="40"/>
    </row>
    <row r="788" spans="10:12" s="1" customFormat="1">
      <c r="J788" s="40"/>
      <c r="L788" s="40"/>
    </row>
    <row r="789" spans="10:12" s="1" customFormat="1">
      <c r="J789" s="40"/>
      <c r="L789" s="40"/>
    </row>
    <row r="790" spans="10:12" s="1" customFormat="1">
      <c r="J790" s="40"/>
      <c r="L790" s="40"/>
    </row>
    <row r="791" spans="10:12" s="1" customFormat="1">
      <c r="J791" s="40"/>
      <c r="L791" s="40"/>
    </row>
    <row r="792" spans="10:12" s="1" customFormat="1">
      <c r="J792" s="40"/>
      <c r="L792" s="40"/>
    </row>
    <row r="793" spans="10:12" s="1" customFormat="1">
      <c r="J793" s="40"/>
      <c r="L793" s="40"/>
    </row>
    <row r="794" spans="10:12" s="1" customFormat="1">
      <c r="J794" s="40"/>
      <c r="L794" s="40"/>
    </row>
    <row r="795" spans="10:12" s="1" customFormat="1">
      <c r="J795" s="40"/>
      <c r="L795" s="40"/>
    </row>
    <row r="796" spans="10:12" s="1" customFormat="1">
      <c r="J796" s="40"/>
      <c r="L796" s="40"/>
    </row>
    <row r="797" spans="10:12" s="1" customFormat="1">
      <c r="J797" s="40"/>
      <c r="L797" s="40"/>
    </row>
    <row r="798" spans="10:12" s="1" customFormat="1">
      <c r="J798" s="40"/>
      <c r="L798" s="40"/>
    </row>
    <row r="799" spans="10:12" s="1" customFormat="1">
      <c r="J799" s="40"/>
      <c r="L799" s="40"/>
    </row>
    <row r="800" spans="10:12" s="1" customFormat="1">
      <c r="J800" s="40"/>
      <c r="L800" s="40"/>
    </row>
    <row r="801" spans="10:12" s="1" customFormat="1">
      <c r="J801" s="40"/>
      <c r="L801" s="40"/>
    </row>
    <row r="802" spans="10:12" s="1" customFormat="1">
      <c r="J802" s="40"/>
      <c r="L802" s="40"/>
    </row>
    <row r="803" spans="10:12" s="1" customFormat="1">
      <c r="J803" s="40"/>
      <c r="L803" s="40"/>
    </row>
    <row r="804" spans="10:12" s="1" customFormat="1">
      <c r="J804" s="40"/>
      <c r="L804" s="40"/>
    </row>
    <row r="805" spans="10:12" s="1" customFormat="1">
      <c r="J805" s="40"/>
      <c r="L805" s="40"/>
    </row>
    <row r="806" spans="10:12" s="1" customFormat="1">
      <c r="J806" s="40"/>
      <c r="L806" s="40"/>
    </row>
    <row r="807" spans="10:12" s="1" customFormat="1">
      <c r="J807" s="40"/>
      <c r="L807" s="40"/>
    </row>
    <row r="808" spans="10:12" s="1" customFormat="1">
      <c r="J808" s="40"/>
      <c r="L808" s="40"/>
    </row>
    <row r="809" spans="10:12" s="1" customFormat="1">
      <c r="J809" s="40"/>
      <c r="L809" s="40"/>
    </row>
    <row r="810" spans="10:12" s="1" customFormat="1">
      <c r="J810" s="40"/>
      <c r="L810" s="40"/>
    </row>
    <row r="811" spans="10:12" s="1" customFormat="1">
      <c r="J811" s="40"/>
      <c r="L811" s="40"/>
    </row>
    <row r="812" spans="10:12" s="1" customFormat="1">
      <c r="J812" s="40"/>
      <c r="L812" s="40"/>
    </row>
    <row r="813" spans="10:12" s="1" customFormat="1">
      <c r="J813" s="40"/>
      <c r="L813" s="40"/>
    </row>
    <row r="814" spans="10:12" s="1" customFormat="1">
      <c r="J814" s="40"/>
      <c r="L814" s="40"/>
    </row>
    <row r="815" spans="10:12" s="1" customFormat="1">
      <c r="J815" s="40"/>
      <c r="L815" s="40"/>
    </row>
    <row r="816" spans="10:12" s="1" customFormat="1">
      <c r="J816" s="40"/>
      <c r="L816" s="40"/>
    </row>
    <row r="817" spans="10:12" s="1" customFormat="1">
      <c r="J817" s="40"/>
      <c r="L817" s="40"/>
    </row>
    <row r="818" spans="10:12" s="1" customFormat="1">
      <c r="J818" s="40"/>
      <c r="L818" s="40"/>
    </row>
    <row r="819" spans="10:12" s="1" customFormat="1">
      <c r="J819" s="40"/>
      <c r="L819" s="40"/>
    </row>
    <row r="820" spans="10:12" s="1" customFormat="1">
      <c r="J820" s="40"/>
      <c r="L820" s="40"/>
    </row>
    <row r="821" spans="10:12" s="1" customFormat="1">
      <c r="J821" s="40"/>
      <c r="L821" s="40"/>
    </row>
    <row r="822" spans="10:12" s="1" customFormat="1">
      <c r="J822" s="40"/>
      <c r="L822" s="40"/>
    </row>
    <row r="823" spans="10:12" s="1" customFormat="1">
      <c r="J823" s="40"/>
      <c r="L823" s="40"/>
    </row>
    <row r="824" spans="10:12" s="1" customFormat="1">
      <c r="J824" s="40"/>
      <c r="L824" s="40"/>
    </row>
    <row r="825" spans="10:12" s="1" customFormat="1">
      <c r="J825" s="40"/>
      <c r="L825" s="40"/>
    </row>
    <row r="826" spans="10:12" s="1" customFormat="1">
      <c r="J826" s="40"/>
      <c r="L826" s="40"/>
    </row>
    <row r="827" spans="10:12" s="1" customFormat="1">
      <c r="J827" s="40"/>
      <c r="L827" s="40"/>
    </row>
    <row r="828" spans="10:12" s="1" customFormat="1">
      <c r="J828" s="40"/>
      <c r="L828" s="40"/>
    </row>
    <row r="829" spans="10:12" s="1" customFormat="1">
      <c r="J829" s="40"/>
      <c r="L829" s="40"/>
    </row>
    <row r="830" spans="10:12" s="1" customFormat="1">
      <c r="J830" s="40"/>
      <c r="L830" s="40"/>
    </row>
    <row r="831" spans="10:12" s="1" customFormat="1">
      <c r="J831" s="40"/>
      <c r="L831" s="40"/>
    </row>
    <row r="832" spans="10:12" s="1" customFormat="1">
      <c r="J832" s="40"/>
      <c r="L832" s="40"/>
    </row>
    <row r="833" spans="10:12" s="1" customFormat="1">
      <c r="J833" s="40"/>
      <c r="L833" s="40"/>
    </row>
    <row r="834" spans="10:12" s="1" customFormat="1">
      <c r="J834" s="40"/>
      <c r="L834" s="40"/>
    </row>
    <row r="835" spans="10:12" s="1" customFormat="1">
      <c r="J835" s="40"/>
      <c r="L835" s="40"/>
    </row>
    <row r="836" spans="10:12" s="1" customFormat="1">
      <c r="J836" s="40"/>
      <c r="L836" s="40"/>
    </row>
    <row r="837" spans="10:12" s="1" customFormat="1">
      <c r="J837" s="40"/>
      <c r="L837" s="40"/>
    </row>
    <row r="838" spans="10:12" s="1" customFormat="1">
      <c r="J838" s="40"/>
      <c r="L838" s="40"/>
    </row>
    <row r="839" spans="10:12" s="1" customFormat="1">
      <c r="J839" s="40"/>
      <c r="L839" s="40"/>
    </row>
    <row r="840" spans="10:12" s="1" customFormat="1">
      <c r="J840" s="40"/>
      <c r="L840" s="40"/>
    </row>
    <row r="841" spans="10:12" s="1" customFormat="1">
      <c r="J841" s="40"/>
      <c r="L841" s="40"/>
    </row>
    <row r="842" spans="10:12" s="1" customFormat="1">
      <c r="J842" s="40"/>
      <c r="L842" s="40"/>
    </row>
    <row r="843" spans="10:12" s="1" customFormat="1">
      <c r="J843" s="40"/>
      <c r="L843" s="40"/>
    </row>
    <row r="844" spans="10:12" s="1" customFormat="1">
      <c r="J844" s="40"/>
      <c r="L844" s="40"/>
    </row>
    <row r="845" spans="10:12" s="1" customFormat="1">
      <c r="J845" s="40"/>
      <c r="L845" s="40"/>
    </row>
    <row r="846" spans="10:12" s="1" customFormat="1">
      <c r="J846" s="40"/>
      <c r="L846" s="40"/>
    </row>
    <row r="847" spans="10:12" s="1" customFormat="1">
      <c r="J847" s="40"/>
      <c r="L847" s="40"/>
    </row>
    <row r="848" spans="10:12" s="1" customFormat="1">
      <c r="J848" s="40"/>
      <c r="L848" s="40"/>
    </row>
    <row r="849" spans="10:12" s="1" customFormat="1">
      <c r="J849" s="40"/>
      <c r="L849" s="40"/>
    </row>
    <row r="850" spans="10:12" s="1" customFormat="1">
      <c r="J850" s="40"/>
      <c r="L850" s="40"/>
    </row>
    <row r="851" spans="10:12" s="1" customFormat="1">
      <c r="J851" s="40"/>
      <c r="L851" s="40"/>
    </row>
    <row r="852" spans="10:12" s="1" customFormat="1">
      <c r="J852" s="40"/>
      <c r="L852" s="40"/>
    </row>
    <row r="853" spans="10:12" s="1" customFormat="1">
      <c r="J853" s="40"/>
      <c r="L853" s="40"/>
    </row>
    <row r="854" spans="10:12" s="1" customFormat="1">
      <c r="J854" s="40"/>
      <c r="L854" s="40"/>
    </row>
    <row r="855" spans="10:12" s="1" customFormat="1">
      <c r="J855" s="40"/>
      <c r="L855" s="40"/>
    </row>
    <row r="856" spans="10:12" s="1" customFormat="1">
      <c r="J856" s="40"/>
      <c r="L856" s="40"/>
    </row>
    <row r="857" spans="10:12" s="1" customFormat="1">
      <c r="J857" s="40"/>
      <c r="L857" s="40"/>
    </row>
    <row r="858" spans="10:12" s="1" customFormat="1">
      <c r="J858" s="40"/>
      <c r="L858" s="40"/>
    </row>
    <row r="859" spans="10:12" s="1" customFormat="1">
      <c r="J859" s="40"/>
      <c r="L859" s="40"/>
    </row>
    <row r="860" spans="10:12" s="1" customFormat="1">
      <c r="J860" s="40"/>
      <c r="L860" s="40"/>
    </row>
    <row r="861" spans="10:12" s="1" customFormat="1">
      <c r="J861" s="40"/>
      <c r="L861" s="40"/>
    </row>
    <row r="862" spans="10:12" s="1" customFormat="1">
      <c r="J862" s="40"/>
      <c r="L862" s="40"/>
    </row>
    <row r="863" spans="10:12" s="1" customFormat="1">
      <c r="J863" s="40"/>
      <c r="L863" s="40"/>
    </row>
    <row r="864" spans="10:12" s="1" customFormat="1">
      <c r="J864" s="40"/>
      <c r="L864" s="40"/>
    </row>
    <row r="865" spans="10:12" s="1" customFormat="1">
      <c r="J865" s="40"/>
      <c r="L865" s="40"/>
    </row>
    <row r="866" spans="10:12" s="1" customFormat="1">
      <c r="J866" s="40"/>
      <c r="L866" s="40"/>
    </row>
    <row r="867" spans="10:12" s="1" customFormat="1">
      <c r="J867" s="40"/>
      <c r="L867" s="40"/>
    </row>
    <row r="868" spans="10:12" s="1" customFormat="1">
      <c r="J868" s="40"/>
      <c r="L868" s="40"/>
    </row>
    <row r="869" spans="10:12" s="1" customFormat="1">
      <c r="J869" s="40"/>
      <c r="L869" s="40"/>
    </row>
    <row r="870" spans="10:12" s="1" customFormat="1">
      <c r="J870" s="40"/>
      <c r="L870" s="40"/>
    </row>
    <row r="871" spans="10:12" s="1" customFormat="1">
      <c r="J871" s="40"/>
      <c r="L871" s="40"/>
    </row>
    <row r="872" spans="10:12" s="1" customFormat="1">
      <c r="J872" s="40"/>
      <c r="L872" s="40"/>
    </row>
    <row r="873" spans="10:12" s="1" customFormat="1">
      <c r="J873" s="40"/>
      <c r="L873" s="40"/>
    </row>
    <row r="874" spans="10:12" s="1" customFormat="1">
      <c r="J874" s="40"/>
      <c r="L874" s="40"/>
    </row>
    <row r="875" spans="10:12" s="1" customFormat="1">
      <c r="J875" s="40"/>
      <c r="L875" s="40"/>
    </row>
    <row r="876" spans="10:12" s="1" customFormat="1">
      <c r="J876" s="40"/>
      <c r="L876" s="40"/>
    </row>
    <row r="877" spans="10:12" s="1" customFormat="1">
      <c r="J877" s="40"/>
      <c r="L877" s="40"/>
    </row>
    <row r="878" spans="10:12" s="1" customFormat="1">
      <c r="J878" s="40"/>
      <c r="L878" s="40"/>
    </row>
    <row r="879" spans="10:12" s="1" customFormat="1">
      <c r="J879" s="40"/>
      <c r="L879" s="40"/>
    </row>
    <row r="880" spans="10:12" s="1" customFormat="1">
      <c r="J880" s="40"/>
      <c r="L880" s="40"/>
    </row>
    <row r="881" spans="10:12" s="1" customFormat="1">
      <c r="J881" s="40"/>
      <c r="L881" s="40"/>
    </row>
    <row r="882" spans="10:12" s="1" customFormat="1">
      <c r="J882" s="40"/>
      <c r="L882" s="40"/>
    </row>
    <row r="883" spans="10:12" s="1" customFormat="1">
      <c r="J883" s="40"/>
      <c r="L883" s="40"/>
    </row>
    <row r="884" spans="10:12" s="1" customFormat="1">
      <c r="J884" s="40"/>
      <c r="L884" s="40"/>
    </row>
    <row r="885" spans="10:12" s="1" customFormat="1">
      <c r="J885" s="40"/>
      <c r="L885" s="40"/>
    </row>
    <row r="886" spans="10:12" s="1" customFormat="1">
      <c r="J886" s="40"/>
      <c r="L886" s="40"/>
    </row>
    <row r="887" spans="10:12" s="1" customFormat="1">
      <c r="J887" s="40"/>
      <c r="L887" s="40"/>
    </row>
    <row r="888" spans="10:12" s="1" customFormat="1">
      <c r="J888" s="40"/>
      <c r="L888" s="40"/>
    </row>
    <row r="889" spans="10:12" s="1" customFormat="1">
      <c r="J889" s="40"/>
      <c r="L889" s="40"/>
    </row>
    <row r="890" spans="10:12" s="1" customFormat="1">
      <c r="J890" s="40"/>
      <c r="L890" s="40"/>
    </row>
    <row r="891" spans="10:12" s="1" customFormat="1">
      <c r="J891" s="40"/>
      <c r="L891" s="40"/>
    </row>
    <row r="892" spans="10:12" s="1" customFormat="1">
      <c r="J892" s="40"/>
      <c r="L892" s="40"/>
    </row>
    <row r="893" spans="10:12" s="1" customFormat="1">
      <c r="J893" s="40"/>
      <c r="L893" s="40"/>
    </row>
    <row r="894" spans="10:12" s="1" customFormat="1">
      <c r="J894" s="40"/>
      <c r="L894" s="40"/>
    </row>
    <row r="895" spans="10:12" s="1" customFormat="1">
      <c r="J895" s="40"/>
      <c r="L895" s="40"/>
    </row>
    <row r="896" spans="10:12" s="1" customFormat="1">
      <c r="J896" s="40"/>
      <c r="L896" s="40"/>
    </row>
    <row r="897" spans="10:12" s="1" customFormat="1">
      <c r="J897" s="40"/>
      <c r="L897" s="40"/>
    </row>
    <row r="898" spans="10:12" s="1" customFormat="1">
      <c r="J898" s="40"/>
      <c r="L898" s="40"/>
    </row>
    <row r="899" spans="10:12" s="1" customFormat="1">
      <c r="J899" s="40"/>
      <c r="L899" s="40"/>
    </row>
    <row r="900" spans="10:12" s="1" customFormat="1">
      <c r="J900" s="40"/>
      <c r="L900" s="40"/>
    </row>
    <row r="901" spans="10:12" s="1" customFormat="1">
      <c r="J901" s="40"/>
      <c r="L901" s="40"/>
    </row>
    <row r="902" spans="10:12" s="1" customFormat="1">
      <c r="J902" s="40"/>
      <c r="L902" s="40"/>
    </row>
    <row r="903" spans="10:12" s="1" customFormat="1">
      <c r="J903" s="40"/>
      <c r="L903" s="40"/>
    </row>
    <row r="904" spans="10:12" s="1" customFormat="1">
      <c r="J904" s="40"/>
      <c r="L904" s="40"/>
    </row>
    <row r="905" spans="10:12" s="1" customFormat="1">
      <c r="J905" s="40"/>
      <c r="L905" s="40"/>
    </row>
    <row r="906" spans="10:12" s="1" customFormat="1">
      <c r="J906" s="40"/>
      <c r="L906" s="40"/>
    </row>
    <row r="907" spans="10:12" s="1" customFormat="1">
      <c r="J907" s="40"/>
      <c r="L907" s="40"/>
    </row>
    <row r="908" spans="10:12" s="1" customFormat="1">
      <c r="J908" s="40"/>
      <c r="L908" s="40"/>
    </row>
    <row r="909" spans="10:12" s="1" customFormat="1">
      <c r="J909" s="40"/>
      <c r="L909" s="40"/>
    </row>
    <row r="910" spans="10:12" s="1" customFormat="1">
      <c r="J910" s="40"/>
      <c r="L910" s="40"/>
    </row>
    <row r="911" spans="10:12" s="1" customFormat="1">
      <c r="J911" s="40"/>
      <c r="L911" s="40"/>
    </row>
    <row r="912" spans="10:12" s="1" customFormat="1">
      <c r="J912" s="40"/>
      <c r="L912" s="40"/>
    </row>
    <row r="913" spans="10:12" s="1" customFormat="1">
      <c r="J913" s="40"/>
      <c r="L913" s="40"/>
    </row>
    <row r="914" spans="10:12" s="1" customFormat="1">
      <c r="J914" s="40"/>
      <c r="L914" s="40"/>
    </row>
    <row r="915" spans="10:12" s="1" customFormat="1">
      <c r="J915" s="40"/>
      <c r="L915" s="40"/>
    </row>
    <row r="916" spans="10:12" s="1" customFormat="1">
      <c r="J916" s="40"/>
      <c r="L916" s="40"/>
    </row>
    <row r="917" spans="10:12" s="1" customFormat="1">
      <c r="J917" s="40"/>
      <c r="L917" s="40"/>
    </row>
    <row r="918" spans="10:12" s="1" customFormat="1">
      <c r="J918" s="40"/>
      <c r="L918" s="40"/>
    </row>
    <row r="919" spans="10:12" s="1" customFormat="1">
      <c r="J919" s="40"/>
      <c r="L919" s="40"/>
    </row>
    <row r="920" spans="10:12" s="1" customFormat="1">
      <c r="J920" s="40"/>
      <c r="L920" s="40"/>
    </row>
    <row r="921" spans="10:12" s="1" customFormat="1">
      <c r="J921" s="40"/>
      <c r="L921" s="40"/>
    </row>
    <row r="922" spans="10:12" s="1" customFormat="1">
      <c r="J922" s="40"/>
      <c r="L922" s="40"/>
    </row>
    <row r="923" spans="10:12" s="1" customFormat="1">
      <c r="J923" s="40"/>
      <c r="L923" s="40"/>
    </row>
    <row r="924" spans="10:12" s="1" customFormat="1">
      <c r="J924" s="40"/>
      <c r="L924" s="40"/>
    </row>
    <row r="925" spans="10:12" s="1" customFormat="1">
      <c r="J925" s="40"/>
      <c r="L925" s="40"/>
    </row>
    <row r="926" spans="10:12" s="1" customFormat="1">
      <c r="J926" s="40"/>
      <c r="L926" s="40"/>
    </row>
    <row r="927" spans="10:12" s="1" customFormat="1">
      <c r="J927" s="40"/>
      <c r="L927" s="40"/>
    </row>
    <row r="928" spans="10:12" s="1" customFormat="1">
      <c r="J928" s="40"/>
      <c r="L928" s="40"/>
    </row>
    <row r="929" spans="10:12" s="1" customFormat="1">
      <c r="J929" s="40"/>
      <c r="L929" s="40"/>
    </row>
    <row r="930" spans="10:12" s="1" customFormat="1">
      <c r="J930" s="40"/>
      <c r="L930" s="40"/>
    </row>
    <row r="931" spans="10:12" s="1" customFormat="1">
      <c r="J931" s="40"/>
      <c r="L931" s="40"/>
    </row>
    <row r="932" spans="10:12" s="1" customFormat="1">
      <c r="J932" s="40"/>
      <c r="L932" s="40"/>
    </row>
    <row r="933" spans="10:12" s="1" customFormat="1">
      <c r="J933" s="40"/>
      <c r="L933" s="40"/>
    </row>
    <row r="934" spans="10:12" s="1" customFormat="1">
      <c r="J934" s="40"/>
      <c r="L934" s="40"/>
    </row>
    <row r="935" spans="10:12" s="1" customFormat="1">
      <c r="J935" s="40"/>
      <c r="L935" s="40"/>
    </row>
    <row r="936" spans="10:12" s="1" customFormat="1">
      <c r="J936" s="40"/>
      <c r="L936" s="40"/>
    </row>
    <row r="937" spans="10:12" s="1" customFormat="1">
      <c r="J937" s="40"/>
      <c r="L937" s="40"/>
    </row>
    <row r="938" spans="10:12" s="1" customFormat="1">
      <c r="J938" s="40"/>
      <c r="L938" s="40"/>
    </row>
    <row r="939" spans="10:12" s="1" customFormat="1">
      <c r="J939" s="40"/>
      <c r="L939" s="40"/>
    </row>
    <row r="940" spans="10:12" s="1" customFormat="1">
      <c r="J940" s="40"/>
      <c r="L940" s="40"/>
    </row>
    <row r="941" spans="10:12" s="1" customFormat="1">
      <c r="J941" s="40"/>
      <c r="L941" s="40"/>
    </row>
    <row r="942" spans="10:12" s="1" customFormat="1">
      <c r="J942" s="40"/>
      <c r="L942" s="40"/>
    </row>
    <row r="943" spans="10:12" s="1" customFormat="1">
      <c r="J943" s="40"/>
      <c r="L943" s="40"/>
    </row>
    <row r="944" spans="10:12" s="1" customFormat="1">
      <c r="J944" s="40"/>
      <c r="L944" s="40"/>
    </row>
    <row r="945" spans="10:12" s="1" customFormat="1">
      <c r="J945" s="40"/>
      <c r="L945" s="40"/>
    </row>
    <row r="946" spans="10:12" s="1" customFormat="1">
      <c r="J946" s="40"/>
      <c r="L946" s="40"/>
    </row>
    <row r="947" spans="10:12" s="1" customFormat="1">
      <c r="J947" s="40"/>
      <c r="L947" s="40"/>
    </row>
    <row r="948" spans="10:12" s="1" customFormat="1">
      <c r="J948" s="40"/>
      <c r="L948" s="40"/>
    </row>
    <row r="949" spans="10:12" s="1" customFormat="1">
      <c r="J949" s="40"/>
      <c r="L949" s="40"/>
    </row>
    <row r="950" spans="10:12" s="1" customFormat="1">
      <c r="J950" s="40"/>
      <c r="L950" s="40"/>
    </row>
    <row r="951" spans="10:12" s="1" customFormat="1">
      <c r="J951" s="40"/>
      <c r="L951" s="40"/>
    </row>
    <row r="952" spans="10:12" s="1" customFormat="1">
      <c r="J952" s="40"/>
      <c r="L952" s="40"/>
    </row>
    <row r="953" spans="10:12" s="1" customFormat="1">
      <c r="J953" s="40"/>
      <c r="L953" s="40"/>
    </row>
    <row r="954" spans="10:12" s="1" customFormat="1">
      <c r="J954" s="40"/>
      <c r="L954" s="40"/>
    </row>
    <row r="955" spans="10:12" s="1" customFormat="1">
      <c r="J955" s="40"/>
      <c r="L955" s="40"/>
    </row>
    <row r="956" spans="10:12" s="1" customFormat="1">
      <c r="J956" s="40"/>
      <c r="L956" s="40"/>
    </row>
    <row r="957" spans="10:12" s="1" customFormat="1">
      <c r="J957" s="40"/>
      <c r="L957" s="40"/>
    </row>
    <row r="958" spans="10:12" s="1" customFormat="1">
      <c r="J958" s="40"/>
      <c r="L958" s="40"/>
    </row>
    <row r="959" spans="10:12" s="1" customFormat="1">
      <c r="J959" s="40"/>
      <c r="L959" s="40"/>
    </row>
    <row r="960" spans="10:12" s="1" customFormat="1">
      <c r="J960" s="40"/>
      <c r="L960" s="40"/>
    </row>
    <row r="961" spans="10:12" s="1" customFormat="1">
      <c r="J961" s="40"/>
      <c r="L961" s="40"/>
    </row>
    <row r="962" spans="10:12" s="1" customFormat="1">
      <c r="J962" s="40"/>
      <c r="L962" s="40"/>
    </row>
    <row r="963" spans="10:12" s="1" customFormat="1">
      <c r="J963" s="40"/>
      <c r="L963" s="40"/>
    </row>
    <row r="964" spans="10:12" s="1" customFormat="1">
      <c r="J964" s="40"/>
      <c r="L964" s="40"/>
    </row>
    <row r="965" spans="10:12" s="1" customFormat="1">
      <c r="J965" s="40"/>
      <c r="L965" s="40"/>
    </row>
    <row r="966" spans="10:12" s="1" customFormat="1">
      <c r="J966" s="40"/>
      <c r="L966" s="40"/>
    </row>
    <row r="967" spans="10:12" s="1" customFormat="1">
      <c r="J967" s="40"/>
      <c r="L967" s="40"/>
    </row>
    <row r="968" spans="10:12" s="1" customFormat="1">
      <c r="J968" s="40"/>
      <c r="L968" s="40"/>
    </row>
    <row r="969" spans="10:12" s="1" customFormat="1">
      <c r="J969" s="40"/>
      <c r="L969" s="40"/>
    </row>
    <row r="970" spans="10:12" s="1" customFormat="1">
      <c r="J970" s="40"/>
      <c r="L970" s="40"/>
    </row>
    <row r="971" spans="10:12" s="1" customFormat="1">
      <c r="J971" s="40"/>
      <c r="L971" s="40"/>
    </row>
    <row r="972" spans="10:12" s="1" customFormat="1">
      <c r="J972" s="40"/>
      <c r="L972" s="40"/>
    </row>
    <row r="973" spans="10:12" s="1" customFormat="1">
      <c r="J973" s="40"/>
      <c r="L973" s="40"/>
    </row>
    <row r="974" spans="10:12" s="1" customFormat="1">
      <c r="J974" s="40"/>
      <c r="L974" s="40"/>
    </row>
    <row r="975" spans="10:12" s="1" customFormat="1">
      <c r="J975" s="40"/>
      <c r="L975" s="40"/>
    </row>
    <row r="976" spans="10:12" s="1" customFormat="1">
      <c r="J976" s="40"/>
      <c r="L976" s="40"/>
    </row>
    <row r="977" spans="10:12" s="1" customFormat="1">
      <c r="J977" s="40"/>
      <c r="L977" s="40"/>
    </row>
    <row r="978" spans="10:12" s="1" customFormat="1">
      <c r="J978" s="40"/>
      <c r="L978" s="40"/>
    </row>
    <row r="979" spans="10:12" s="1" customFormat="1">
      <c r="J979" s="40"/>
      <c r="L979" s="40"/>
    </row>
    <row r="980" spans="10:12" s="1" customFormat="1">
      <c r="J980" s="40"/>
      <c r="L980" s="40"/>
    </row>
    <row r="981" spans="10:12" s="1" customFormat="1">
      <c r="J981" s="40"/>
      <c r="L981" s="40"/>
    </row>
    <row r="982" spans="10:12" s="1" customFormat="1">
      <c r="J982" s="40"/>
      <c r="L982" s="40"/>
    </row>
    <row r="983" spans="10:12" s="1" customFormat="1">
      <c r="J983" s="40"/>
      <c r="L983" s="40"/>
    </row>
    <row r="984" spans="10:12" s="1" customFormat="1">
      <c r="J984" s="40"/>
      <c r="L984" s="40"/>
    </row>
    <row r="985" spans="10:12" s="1" customFormat="1">
      <c r="J985" s="40"/>
      <c r="L985" s="40"/>
    </row>
    <row r="986" spans="10:12" s="1" customFormat="1">
      <c r="J986" s="40"/>
      <c r="L986" s="40"/>
    </row>
    <row r="987" spans="10:12" s="1" customFormat="1">
      <c r="J987" s="40"/>
      <c r="L987" s="40"/>
    </row>
    <row r="988" spans="10:12" s="1" customFormat="1">
      <c r="J988" s="40"/>
      <c r="L988" s="40"/>
    </row>
    <row r="989" spans="10:12" s="1" customFormat="1">
      <c r="J989" s="40"/>
      <c r="L989" s="40"/>
    </row>
    <row r="990" spans="10:12" s="1" customFormat="1">
      <c r="J990" s="40"/>
      <c r="L990" s="40"/>
    </row>
    <row r="991" spans="10:12" s="1" customFormat="1">
      <c r="J991" s="40"/>
      <c r="L991" s="40"/>
    </row>
    <row r="992" spans="10:12" s="1" customFormat="1">
      <c r="J992" s="40"/>
      <c r="L992" s="40"/>
    </row>
    <row r="993" spans="10:12" s="1" customFormat="1">
      <c r="J993" s="40"/>
      <c r="L993" s="40"/>
    </row>
    <row r="994" spans="10:12" s="1" customFormat="1">
      <c r="J994" s="40"/>
      <c r="L994" s="40"/>
    </row>
    <row r="995" spans="10:12" s="1" customFormat="1">
      <c r="J995" s="40"/>
      <c r="L995" s="40"/>
    </row>
    <row r="996" spans="10:12" s="1" customFormat="1">
      <c r="J996" s="40"/>
      <c r="L996" s="40"/>
    </row>
    <row r="997" spans="10:12" s="1" customFormat="1">
      <c r="J997" s="40"/>
      <c r="L997" s="40"/>
    </row>
    <row r="998" spans="10:12" s="1" customFormat="1">
      <c r="J998" s="40"/>
      <c r="L998" s="40"/>
    </row>
    <row r="999" spans="10:12" s="1" customFormat="1">
      <c r="J999" s="40"/>
      <c r="L999" s="40"/>
    </row>
    <row r="1000" spans="10:12" s="1" customFormat="1">
      <c r="J1000" s="40"/>
      <c r="L1000" s="40"/>
    </row>
    <row r="1001" spans="10:12" s="1" customFormat="1">
      <c r="J1001" s="40"/>
      <c r="L1001" s="40"/>
    </row>
    <row r="1002" spans="10:12" s="1" customFormat="1">
      <c r="J1002" s="40"/>
      <c r="L1002" s="40"/>
    </row>
    <row r="1003" spans="10:12" s="1" customFormat="1">
      <c r="J1003" s="40"/>
      <c r="L1003" s="40"/>
    </row>
    <row r="1004" spans="10:12" s="1" customFormat="1">
      <c r="J1004" s="40"/>
      <c r="L1004" s="40"/>
    </row>
    <row r="1005" spans="10:12" s="1" customFormat="1">
      <c r="J1005" s="40"/>
      <c r="L1005" s="40"/>
    </row>
    <row r="1006" spans="10:12" s="1" customFormat="1">
      <c r="J1006" s="40"/>
      <c r="L1006" s="40"/>
    </row>
    <row r="1007" spans="10:12" s="1" customFormat="1">
      <c r="J1007" s="40"/>
      <c r="L1007" s="40"/>
    </row>
    <row r="1008" spans="10:12" s="1" customFormat="1">
      <c r="J1008" s="40"/>
      <c r="L1008" s="40"/>
    </row>
    <row r="1009" spans="10:12" s="1" customFormat="1">
      <c r="J1009" s="40"/>
      <c r="L1009" s="40"/>
    </row>
    <row r="1010" spans="10:12" s="1" customFormat="1">
      <c r="J1010" s="40"/>
      <c r="L1010" s="40"/>
    </row>
    <row r="1011" spans="10:12" s="1" customFormat="1">
      <c r="J1011" s="40"/>
      <c r="L1011" s="40"/>
    </row>
    <row r="1012" spans="10:12" s="1" customFormat="1">
      <c r="J1012" s="40"/>
      <c r="L1012" s="40"/>
    </row>
    <row r="1013" spans="10:12" s="1" customFormat="1">
      <c r="J1013" s="40"/>
      <c r="L1013" s="40"/>
    </row>
    <row r="1014" spans="10:12" s="1" customFormat="1">
      <c r="J1014" s="40"/>
      <c r="L1014" s="40"/>
    </row>
    <row r="1015" spans="10:12" s="1" customFormat="1">
      <c r="J1015" s="40"/>
      <c r="L1015" s="40"/>
    </row>
    <row r="1016" spans="10:12" s="1" customFormat="1">
      <c r="J1016" s="40"/>
      <c r="L1016" s="40"/>
    </row>
    <row r="1017" spans="10:12" s="1" customFormat="1">
      <c r="J1017" s="40"/>
      <c r="L1017" s="40"/>
    </row>
    <row r="1018" spans="10:12" s="1" customFormat="1">
      <c r="J1018" s="40"/>
      <c r="L1018" s="40"/>
    </row>
    <row r="1019" spans="10:12" s="1" customFormat="1">
      <c r="J1019" s="40"/>
      <c r="L1019" s="40"/>
    </row>
    <row r="1020" spans="10:12" s="1" customFormat="1">
      <c r="J1020" s="40"/>
      <c r="L1020" s="40"/>
    </row>
    <row r="1021" spans="10:12" s="1" customFormat="1">
      <c r="J1021" s="40"/>
      <c r="L1021" s="40"/>
    </row>
    <row r="1022" spans="10:12" s="1" customFormat="1">
      <c r="J1022" s="40"/>
      <c r="L1022" s="40"/>
    </row>
    <row r="1023" spans="10:12" s="1" customFormat="1">
      <c r="J1023" s="40"/>
      <c r="L1023" s="40"/>
    </row>
    <row r="1024" spans="10:12" s="1" customFormat="1">
      <c r="J1024" s="40"/>
      <c r="L1024" s="40"/>
    </row>
    <row r="1025" spans="10:12" s="1" customFormat="1">
      <c r="J1025" s="40"/>
      <c r="L1025" s="40"/>
    </row>
    <row r="1026" spans="10:12" s="1" customFormat="1">
      <c r="J1026" s="40"/>
      <c r="L1026" s="40"/>
    </row>
    <row r="1027" spans="10:12" s="1" customFormat="1">
      <c r="J1027" s="40"/>
      <c r="L1027" s="40"/>
    </row>
    <row r="1028" spans="10:12" s="1" customFormat="1">
      <c r="J1028" s="40"/>
      <c r="L1028" s="40"/>
    </row>
    <row r="1029" spans="10:12" s="1" customFormat="1">
      <c r="J1029" s="40"/>
      <c r="L1029" s="40"/>
    </row>
    <row r="1030" spans="10:12" s="1" customFormat="1">
      <c r="J1030" s="40"/>
      <c r="L1030" s="40"/>
    </row>
    <row r="1031" spans="10:12" s="1" customFormat="1">
      <c r="J1031" s="40"/>
      <c r="L1031" s="40"/>
    </row>
    <row r="1032" spans="10:12" s="1" customFormat="1">
      <c r="J1032" s="40"/>
      <c r="L1032" s="40"/>
    </row>
    <row r="1033" spans="10:12" s="1" customFormat="1">
      <c r="J1033" s="40"/>
      <c r="L1033" s="40"/>
    </row>
  </sheetData>
  <mergeCells count="30">
    <mergeCell ref="B31:L31"/>
    <mergeCell ref="B32:I32"/>
    <mergeCell ref="J32:L32"/>
    <mergeCell ref="B33:I33"/>
    <mergeCell ref="J33:L33"/>
    <mergeCell ref="B24:K24"/>
    <mergeCell ref="C25:J25"/>
    <mergeCell ref="B26:K26"/>
    <mergeCell ref="C27:J27"/>
    <mergeCell ref="B28:K28"/>
    <mergeCell ref="C19:K19"/>
    <mergeCell ref="C20:K20"/>
    <mergeCell ref="C21:K21"/>
    <mergeCell ref="C22:K22"/>
    <mergeCell ref="C23:I23"/>
    <mergeCell ref="B13:K13"/>
    <mergeCell ref="C14:J14"/>
    <mergeCell ref="B15:K15"/>
    <mergeCell ref="C16:J16"/>
    <mergeCell ref="B17:K17"/>
    <mergeCell ref="C8:K8"/>
    <mergeCell ref="C9:K9"/>
    <mergeCell ref="C10:K10"/>
    <mergeCell ref="C11:K11"/>
    <mergeCell ref="C12:I12"/>
    <mergeCell ref="C2:I2"/>
    <mergeCell ref="C3:K3"/>
    <mergeCell ref="C5:K5"/>
    <mergeCell ref="C6:K6"/>
    <mergeCell ref="C7:K7"/>
  </mergeCells>
  <hyperlinks>
    <hyperlink ref="B32" r:id="rId1" xr:uid="{00000000-0004-0000-1000-000000000000}"/>
    <hyperlink ref="B33" r:id="rId2" xr:uid="{00000000-0004-0000-1000-000001000000}"/>
  </hyperlinks>
  <pageMargins left="0.7" right="0.7" top="0.75" bottom="0.75" header="0.511811023622047" footer="0.511811023622047"/>
  <pageSetup orientation="landscape" horizontalDpi="300" verticalDpi="300"/>
  <legacyDrawing r:id="rId3"/>
  <picture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tabColor rgb="FFB3A2C7"/>
    <pageSetUpPr fitToPage="1"/>
  </sheetPr>
  <dimension ref="A1:AMJ1027"/>
  <sheetViews>
    <sheetView showGridLines="0" zoomScale="50" zoomScaleNormal="50" workbookViewId="0">
      <selection activeCell="G20" sqref="G20:K26"/>
    </sheetView>
  </sheetViews>
  <sheetFormatPr baseColWidth="10" defaultColWidth="11.6640625" defaultRowHeight="16"/>
  <cols>
    <col min="1" max="1" width="10.6640625" style="1" customWidth="1"/>
    <col min="2" max="2" width="10.5" style="22" customWidth="1"/>
    <col min="3" max="3" width="9.5" style="22" customWidth="1"/>
    <col min="4" max="4" width="25.1640625" style="22" customWidth="1"/>
    <col min="5" max="5" width="13.83203125" style="22" customWidth="1"/>
    <col min="6" max="6" width="10" style="22" customWidth="1"/>
    <col min="7" max="7" width="22.1640625" style="22" customWidth="1"/>
    <col min="8" max="8" width="5.83203125" style="22" customWidth="1"/>
    <col min="9" max="9" width="8.33203125" style="22" customWidth="1"/>
    <col min="10" max="10" width="28.6640625" style="22" customWidth="1"/>
    <col min="11" max="11" width="30.1640625" style="22" customWidth="1"/>
    <col min="12" max="12" width="15.6640625" style="22" customWidth="1"/>
    <col min="13" max="404" width="11.6640625" style="1"/>
    <col min="405" max="1024" width="11.6640625" style="22"/>
  </cols>
  <sheetData>
    <row r="1" spans="1:404" s="1" customFormat="1" ht="10.5" customHeight="1"/>
    <row r="2" spans="1:404" s="159" customFormat="1" ht="45" customHeight="1">
      <c r="A2" s="1"/>
      <c r="B2" s="473" t="s">
        <v>304</v>
      </c>
      <c r="C2" s="473"/>
      <c r="D2" s="473"/>
      <c r="E2" s="473"/>
      <c r="F2" s="473"/>
      <c r="G2" s="473"/>
      <c r="H2" s="473"/>
      <c r="I2" s="473"/>
      <c r="J2" s="473"/>
      <c r="K2" s="473"/>
      <c r="L2" s="473"/>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row>
    <row r="3" spans="1:404" s="159" customFormat="1" ht="49.5" customHeight="1">
      <c r="A3" s="1"/>
      <c r="B3" s="474" t="s">
        <v>305</v>
      </c>
      <c r="C3" s="474"/>
      <c r="D3" s="474"/>
      <c r="E3" s="474"/>
      <c r="F3" s="474"/>
      <c r="G3" s="474"/>
      <c r="H3" s="474"/>
      <c r="I3" s="474"/>
      <c r="J3" s="474"/>
      <c r="K3" s="474"/>
      <c r="L3" s="474"/>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row>
    <row r="4" spans="1:404" s="1" customFormat="1" ht="9.75" customHeight="1">
      <c r="B4" s="4"/>
      <c r="C4" s="4"/>
      <c r="D4" s="4"/>
      <c r="E4" s="4"/>
      <c r="F4" s="4"/>
      <c r="G4" s="4"/>
      <c r="H4" s="4"/>
      <c r="I4" s="4"/>
      <c r="J4" s="4"/>
      <c r="K4" s="4"/>
      <c r="L4" s="4"/>
    </row>
    <row r="5" spans="1:404" s="160" customFormat="1" ht="182.25" customHeight="1">
      <c r="A5" s="1"/>
      <c r="B5" s="5"/>
      <c r="C5" s="5"/>
      <c r="D5" s="5"/>
      <c r="E5" s="5"/>
      <c r="F5" s="5"/>
      <c r="H5" s="5"/>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row>
    <row r="6" spans="1:404" s="1" customFormat="1" ht="187.5" customHeight="1"/>
    <row r="7" spans="1:404" s="1" customFormat="1" ht="63" customHeight="1"/>
    <row r="8" spans="1:404" s="164" customFormat="1" ht="30" customHeight="1">
      <c r="A8" s="1"/>
      <c r="B8" s="161" t="s">
        <v>306</v>
      </c>
      <c r="C8" s="162"/>
      <c r="D8" s="162"/>
      <c r="E8" s="162"/>
      <c r="F8" s="162"/>
      <c r="G8" s="162"/>
      <c r="H8" s="162"/>
      <c r="I8" s="162"/>
      <c r="J8" s="162"/>
      <c r="K8" s="162"/>
      <c r="L8" s="163"/>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row>
    <row r="9" spans="1:404" s="160" customFormat="1" ht="24" customHeight="1">
      <c r="A9" s="1"/>
      <c r="B9" s="165"/>
      <c r="C9" s="475"/>
      <c r="D9" s="475"/>
      <c r="E9" s="475"/>
      <c r="F9" s="166"/>
      <c r="G9" s="167"/>
      <c r="H9" s="167"/>
      <c r="I9" s="167"/>
      <c r="J9" s="167"/>
      <c r="K9" s="167"/>
      <c r="L9" s="168"/>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row>
    <row r="10" spans="1:404" s="160" customFormat="1" ht="39.75" customHeight="1">
      <c r="A10" s="1"/>
      <c r="B10" s="169"/>
      <c r="C10" s="476" t="s">
        <v>307</v>
      </c>
      <c r="D10" s="476"/>
      <c r="E10" s="170" t="s">
        <v>308</v>
      </c>
      <c r="F10" s="171"/>
      <c r="G10" s="477" t="s">
        <v>309</v>
      </c>
      <c r="H10" s="477"/>
      <c r="I10" s="477"/>
      <c r="J10" s="477"/>
      <c r="K10" s="477"/>
      <c r="L10" s="168"/>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row>
    <row r="11" spans="1:404" s="160" customFormat="1" ht="33" customHeight="1">
      <c r="A11" s="1"/>
      <c r="B11" s="172"/>
      <c r="C11" s="478" t="s">
        <v>310</v>
      </c>
      <c r="D11" s="478"/>
      <c r="E11" s="173">
        <f>Geschäftsordnung!$K$2</f>
        <v>0.5</v>
      </c>
      <c r="F11" s="174"/>
      <c r="G11" s="479" t="s">
        <v>311</v>
      </c>
      <c r="H11" s="479"/>
      <c r="I11" s="479"/>
      <c r="J11" s="479"/>
      <c r="K11" s="479"/>
      <c r="L11" s="168"/>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row>
    <row r="12" spans="1:404" s="160" customFormat="1" ht="33" customHeight="1">
      <c r="A12" s="1"/>
      <c r="B12" s="172"/>
      <c r="C12" s="480" t="s">
        <v>312</v>
      </c>
      <c r="D12" s="480"/>
      <c r="E12" s="175">
        <f>Energie!$K$2</f>
        <v>0.16666666666666666</v>
      </c>
      <c r="F12" s="174"/>
      <c r="G12" s="479"/>
      <c r="H12" s="479"/>
      <c r="I12" s="479"/>
      <c r="J12" s="479"/>
      <c r="K12" s="479"/>
      <c r="L12" s="168"/>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row>
    <row r="13" spans="1:404" s="160" customFormat="1" ht="33" customHeight="1">
      <c r="A13" s="1"/>
      <c r="B13" s="172"/>
      <c r="C13" s="480" t="s">
        <v>313</v>
      </c>
      <c r="D13" s="480"/>
      <c r="E13" s="175">
        <f>Wasser!$K$2</f>
        <v>0.66666666666666663</v>
      </c>
      <c r="F13" s="174"/>
      <c r="G13" s="479"/>
      <c r="H13" s="479"/>
      <c r="I13" s="479"/>
      <c r="J13" s="479"/>
      <c r="K13" s="479"/>
      <c r="L13" s="168"/>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row>
    <row r="14" spans="1:404" s="178" customFormat="1" ht="33" customHeight="1">
      <c r="A14" s="24"/>
      <c r="B14" s="176"/>
      <c r="C14" s="481" t="s">
        <v>314</v>
      </c>
      <c r="D14" s="481"/>
      <c r="E14" s="175">
        <f>Beschaffung!J2</f>
        <v>0.51666666666666672</v>
      </c>
      <c r="F14" s="174"/>
      <c r="G14" s="479"/>
      <c r="H14" s="479"/>
      <c r="I14" s="479"/>
      <c r="J14" s="479"/>
      <c r="K14" s="479"/>
      <c r="L14" s="177"/>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row>
    <row r="15" spans="1:404" s="160" customFormat="1" ht="33" customHeight="1">
      <c r="A15" s="1"/>
      <c r="B15" s="172"/>
      <c r="C15" s="480" t="s">
        <v>315</v>
      </c>
      <c r="D15" s="480"/>
      <c r="E15" s="175">
        <f>'TGH Emissionsminderung'!$K$2</f>
        <v>0.53888888888888886</v>
      </c>
      <c r="F15" s="174"/>
      <c r="G15" s="179"/>
      <c r="H15" s="179"/>
      <c r="I15" s="179"/>
      <c r="J15" s="179"/>
      <c r="K15" s="179"/>
      <c r="L15" s="168"/>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row>
    <row r="16" spans="1:404" s="160" customFormat="1" ht="33" customHeight="1">
      <c r="A16" s="1"/>
      <c r="B16" s="172"/>
      <c r="C16" s="480" t="s">
        <v>316</v>
      </c>
      <c r="D16" s="480"/>
      <c r="E16" s="175">
        <f>'THG Emissionen'!$K$2</f>
        <v>0.66250000000000009</v>
      </c>
      <c r="F16" s="174"/>
      <c r="G16" s="477"/>
      <c r="H16" s="477"/>
      <c r="I16" s="477"/>
      <c r="J16" s="477"/>
      <c r="K16" s="477"/>
      <c r="L16" s="168"/>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row>
    <row r="17" spans="1:404" s="160" customFormat="1" ht="33" customHeight="1">
      <c r="A17" s="1"/>
      <c r="B17" s="172"/>
      <c r="C17" s="480" t="s">
        <v>317</v>
      </c>
      <c r="D17" s="480"/>
      <c r="E17" s="175">
        <f>Verschwendung!$K$2</f>
        <v>0.68571428571428572</v>
      </c>
      <c r="F17" s="174"/>
      <c r="G17" s="180"/>
      <c r="H17" s="180"/>
      <c r="I17" s="180"/>
      <c r="J17" s="180"/>
      <c r="K17" s="180"/>
      <c r="L17" s="168"/>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row>
    <row r="18" spans="1:404" s="160" customFormat="1" ht="30" customHeight="1">
      <c r="A18" s="1"/>
      <c r="B18" s="172"/>
      <c r="C18" s="480" t="s">
        <v>318</v>
      </c>
      <c r="D18" s="480"/>
      <c r="E18" s="175">
        <f>Ökosysteme!$K$2</f>
        <v>0.7</v>
      </c>
      <c r="F18" s="174"/>
      <c r="G18" s="180"/>
      <c r="H18" s="180"/>
      <c r="I18" s="180"/>
      <c r="J18" s="180"/>
      <c r="K18" s="180"/>
      <c r="L18" s="168"/>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row>
    <row r="19" spans="1:404" s="160" customFormat="1" ht="30.75" customHeight="1">
      <c r="A19" s="1"/>
      <c r="B19" s="172"/>
      <c r="C19" s="482" t="s">
        <v>319</v>
      </c>
      <c r="D19" s="482"/>
      <c r="E19" s="175">
        <f>Gehälter!$K$2</f>
        <v>0.80000000000000016</v>
      </c>
      <c r="F19" s="174"/>
      <c r="G19" s="477" t="s">
        <v>320</v>
      </c>
      <c r="H19" s="477"/>
      <c r="I19" s="477"/>
      <c r="J19" s="477"/>
      <c r="K19" s="477"/>
      <c r="L19" s="168"/>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row>
    <row r="20" spans="1:404" s="160" customFormat="1" ht="30.75" customHeight="1">
      <c r="A20" s="1"/>
      <c r="B20" s="172"/>
      <c r="C20" s="482" t="s">
        <v>321</v>
      </c>
      <c r="D20" s="482"/>
      <c r="E20" s="175">
        <f>Gesundheit!$K$2</f>
        <v>0.3</v>
      </c>
      <c r="F20" s="174"/>
      <c r="G20" s="483" t="s">
        <v>322</v>
      </c>
      <c r="H20" s="483"/>
      <c r="I20" s="483"/>
      <c r="J20" s="483"/>
      <c r="K20" s="483"/>
      <c r="L20" s="168"/>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row>
    <row r="21" spans="1:404" s="160" customFormat="1" ht="30.75" customHeight="1">
      <c r="A21" s="1"/>
      <c r="B21" s="172"/>
      <c r="C21" s="482" t="s">
        <v>323</v>
      </c>
      <c r="D21" s="482"/>
      <c r="E21" s="175">
        <f>Arbeitsbedingungen!$K$2</f>
        <v>0.75</v>
      </c>
      <c r="F21" s="174"/>
      <c r="G21" s="483"/>
      <c r="H21" s="483"/>
      <c r="I21" s="483"/>
      <c r="J21" s="483"/>
      <c r="K21" s="483"/>
      <c r="L21" s="168"/>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row>
    <row r="22" spans="1:404" s="160" customFormat="1" ht="30.75" customHeight="1">
      <c r="A22" s="1"/>
      <c r="B22" s="172"/>
      <c r="C22" s="482" t="s">
        <v>324</v>
      </c>
      <c r="D22" s="482"/>
      <c r="E22" s="175">
        <f>Diversität!$K$2</f>
        <v>0.67272727272727284</v>
      </c>
      <c r="F22" s="174"/>
      <c r="G22" s="483"/>
      <c r="H22" s="483"/>
      <c r="I22" s="483"/>
      <c r="J22" s="483"/>
      <c r="K22" s="483"/>
      <c r="L22" s="168"/>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row>
    <row r="23" spans="1:404" s="160" customFormat="1" ht="30" customHeight="1">
      <c r="A23" s="1"/>
      <c r="B23" s="172"/>
      <c r="C23" s="484" t="s">
        <v>325</v>
      </c>
      <c r="D23" s="484"/>
      <c r="E23" s="175">
        <f>Gemeinschaft!$K$2</f>
        <v>0.79999999999999993</v>
      </c>
      <c r="F23" s="174"/>
      <c r="G23" s="483"/>
      <c r="H23" s="483"/>
      <c r="I23" s="483"/>
      <c r="J23" s="483"/>
      <c r="K23" s="483"/>
      <c r="L23" s="168"/>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row>
    <row r="24" spans="1:404" s="160" customFormat="1" ht="30" customHeight="1">
      <c r="A24" s="1"/>
      <c r="B24" s="181"/>
      <c r="C24" s="485" t="s">
        <v>326</v>
      </c>
      <c r="D24" s="485"/>
      <c r="E24" s="182">
        <f>SUM(E11:E23)/13</f>
        <v>0.59691003441003443</v>
      </c>
      <c r="F24" s="183"/>
      <c r="G24" s="483"/>
      <c r="H24" s="483"/>
      <c r="I24" s="483"/>
      <c r="J24" s="483"/>
      <c r="K24" s="483"/>
      <c r="L24" s="184"/>
      <c r="M24" s="185"/>
      <c r="N24" s="185"/>
      <c r="O24" s="185"/>
      <c r="P24" s="185"/>
      <c r="Q24" s="185"/>
      <c r="R24" s="185"/>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row>
    <row r="25" spans="1:404" s="160" customFormat="1" ht="30" customHeight="1">
      <c r="A25" s="1"/>
      <c r="B25" s="172"/>
      <c r="C25" s="486" t="s">
        <v>327</v>
      </c>
      <c r="D25" s="486"/>
      <c r="E25" s="175">
        <f>'Positive Effekte '!K2</f>
        <v>0.09</v>
      </c>
      <c r="F25" s="174"/>
      <c r="G25" s="483"/>
      <c r="H25" s="483"/>
      <c r="I25" s="483"/>
      <c r="J25" s="483"/>
      <c r="K25" s="483"/>
      <c r="L25" s="168"/>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row>
    <row r="26" spans="1:404" s="160" customFormat="1" ht="30" customHeight="1">
      <c r="A26" s="1"/>
      <c r="B26" s="181"/>
      <c r="C26" s="485" t="s">
        <v>68</v>
      </c>
      <c r="D26" s="485"/>
      <c r="E26" s="182">
        <f>E24+E25</f>
        <v>0.6869100344100344</v>
      </c>
      <c r="F26" s="183"/>
      <c r="G26" s="483"/>
      <c r="H26" s="483"/>
      <c r="I26" s="483"/>
      <c r="J26" s="483"/>
      <c r="K26" s="483"/>
      <c r="L26" s="184"/>
      <c r="M26" s="185"/>
      <c r="N26" s="185"/>
      <c r="O26" s="185"/>
      <c r="P26" s="185"/>
      <c r="Q26" s="185"/>
      <c r="R26" s="185"/>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row>
    <row r="27" spans="1:404" s="160" customFormat="1" ht="30" customHeight="1">
      <c r="A27" s="1"/>
      <c r="B27" s="186"/>
      <c r="C27" s="187"/>
      <c r="D27" s="187"/>
      <c r="E27" s="187"/>
      <c r="F27" s="187"/>
      <c r="G27" s="188"/>
      <c r="H27" s="187"/>
      <c r="I27" s="188"/>
      <c r="J27" s="188"/>
      <c r="K27" s="188"/>
      <c r="L27" s="189"/>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row>
    <row r="28" spans="1:404" s="1" customFormat="1"/>
    <row r="29" spans="1:404" s="1" customFormat="1" ht="18" customHeight="1"/>
    <row r="30" spans="1:404" s="1" customFormat="1"/>
    <row r="31" spans="1:404" s="1" customFormat="1"/>
    <row r="32" spans="1:404"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sheetData>
  <mergeCells count="25">
    <mergeCell ref="C19:D19"/>
    <mergeCell ref="G19:K19"/>
    <mergeCell ref="C20:D20"/>
    <mergeCell ref="G20:K26"/>
    <mergeCell ref="C21:D21"/>
    <mergeCell ref="C22:D22"/>
    <mergeCell ref="C23:D23"/>
    <mergeCell ref="C24:D24"/>
    <mergeCell ref="C25:D25"/>
    <mergeCell ref="C26:D26"/>
    <mergeCell ref="C15:D15"/>
    <mergeCell ref="C16:D16"/>
    <mergeCell ref="G16:K16"/>
    <mergeCell ref="C17:D17"/>
    <mergeCell ref="C18:D18"/>
    <mergeCell ref="C11:D11"/>
    <mergeCell ref="G11:K14"/>
    <mergeCell ref="C12:D12"/>
    <mergeCell ref="C13:D13"/>
    <mergeCell ref="C14:D14"/>
    <mergeCell ref="B2:L2"/>
    <mergeCell ref="B3:L3"/>
    <mergeCell ref="C9:E9"/>
    <mergeCell ref="C10:D10"/>
    <mergeCell ref="G10:K10"/>
  </mergeCells>
  <pageMargins left="0.7" right="0.7" top="0.75" bottom="0.75" header="0.511811023622047" footer="0.511811023622047"/>
  <pageSetup orientation="landscape" horizontalDpi="300" verticalDpi="300"/>
  <drawing r:id="rId1"/>
  <pictur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tabColor rgb="FFB3A2C7"/>
  </sheetPr>
  <dimension ref="A1:AMJ1074"/>
  <sheetViews>
    <sheetView showGridLines="0" topLeftCell="A13" zoomScale="50" zoomScaleNormal="50" workbookViewId="0">
      <selection activeCell="Q13" sqref="Q1:R1048576"/>
    </sheetView>
  </sheetViews>
  <sheetFormatPr baseColWidth="10" defaultColWidth="8.83203125" defaultRowHeight="16"/>
  <cols>
    <col min="1" max="1" width="10.6640625" style="1" customWidth="1"/>
    <col min="2" max="2" width="5.1640625" style="164" customWidth="1"/>
    <col min="3" max="3" width="12.83203125" style="164" customWidth="1"/>
    <col min="4" max="4" width="14.83203125" style="164" customWidth="1"/>
    <col min="5" max="5" width="18.6640625" style="164" customWidth="1"/>
    <col min="6" max="6" width="16.1640625" style="164" customWidth="1"/>
    <col min="7" max="7" width="20.33203125" style="164" customWidth="1"/>
    <col min="8" max="8" width="18.33203125" style="164" customWidth="1"/>
    <col min="9" max="9" width="23.1640625" style="164" customWidth="1"/>
    <col min="10" max="10" width="24.1640625" style="164" customWidth="1"/>
    <col min="11" max="11" width="20.6640625" style="164" customWidth="1"/>
    <col min="12" max="12" width="19.6640625" style="164" customWidth="1"/>
    <col min="13" max="13" width="4.33203125" style="164" customWidth="1"/>
    <col min="14" max="14" width="28.6640625" style="1" customWidth="1"/>
    <col min="15" max="15" width="40.5" style="1" customWidth="1"/>
    <col min="16" max="16" width="44.1640625" style="1" customWidth="1"/>
    <col min="17" max="17" width="35.6640625" style="164" hidden="1" customWidth="1"/>
    <col min="18" max="18" width="0" style="164" hidden="1" customWidth="1"/>
    <col min="19" max="119" width="8.83203125" style="1"/>
    <col min="120" max="1024" width="8.83203125" style="164"/>
  </cols>
  <sheetData>
    <row r="1" spans="2:14" s="1" customFormat="1" ht="11.25" customHeight="1"/>
    <row r="2" spans="2:14" s="1" customFormat="1" ht="45" customHeight="1">
      <c r="B2" s="487" t="s">
        <v>328</v>
      </c>
      <c r="C2" s="487"/>
      <c r="D2" s="487"/>
      <c r="E2" s="487"/>
      <c r="F2" s="487"/>
      <c r="G2" s="487"/>
      <c r="H2" s="487"/>
      <c r="I2" s="487"/>
      <c r="J2" s="487"/>
      <c r="K2" s="487"/>
      <c r="L2" s="487"/>
      <c r="M2" s="487"/>
      <c r="N2" s="4"/>
    </row>
    <row r="3" spans="2:14" s="1" customFormat="1" ht="45" customHeight="1">
      <c r="B3" s="488" t="s">
        <v>329</v>
      </c>
      <c r="C3" s="488"/>
      <c r="D3" s="488"/>
      <c r="E3" s="488"/>
      <c r="F3" s="488"/>
      <c r="G3" s="488"/>
      <c r="H3" s="488"/>
      <c r="I3" s="488"/>
      <c r="J3" s="488"/>
      <c r="K3" s="488"/>
      <c r="L3" s="488"/>
      <c r="M3" s="488"/>
      <c r="N3" s="4"/>
    </row>
    <row r="4" spans="2:14" s="1" customFormat="1" ht="9.75" customHeight="1">
      <c r="C4" s="4"/>
      <c r="D4" s="4"/>
      <c r="E4" s="4"/>
      <c r="F4" s="4"/>
      <c r="G4" s="4"/>
      <c r="H4" s="190"/>
      <c r="I4" s="4"/>
      <c r="J4" s="4"/>
      <c r="K4" s="4"/>
      <c r="L4" s="4"/>
      <c r="M4" s="4"/>
      <c r="N4" s="4"/>
    </row>
    <row r="5" spans="2:14" s="1" customFormat="1" ht="49.5" customHeight="1">
      <c r="C5" s="4"/>
      <c r="D5" s="4"/>
      <c r="E5" s="4"/>
      <c r="F5" s="4"/>
      <c r="G5" s="4"/>
      <c r="H5" s="190"/>
      <c r="I5" s="4"/>
      <c r="J5" s="4"/>
      <c r="K5" s="4"/>
      <c r="L5" s="4"/>
      <c r="M5" s="4"/>
      <c r="N5" s="4"/>
    </row>
    <row r="6" spans="2:14" s="1" customFormat="1" ht="49.5" customHeight="1">
      <c r="C6" s="4"/>
      <c r="D6" s="4"/>
      <c r="E6" s="4"/>
      <c r="F6" s="4"/>
      <c r="G6" s="4"/>
      <c r="H6" s="190"/>
      <c r="I6" s="4"/>
      <c r="J6" s="4"/>
      <c r="K6" s="4"/>
      <c r="L6" s="4"/>
      <c r="M6" s="4"/>
      <c r="N6" s="4"/>
    </row>
    <row r="7" spans="2:14" s="1" customFormat="1" ht="49.5" customHeight="1">
      <c r="C7" s="4"/>
      <c r="D7" s="4"/>
      <c r="E7" s="4"/>
      <c r="F7" s="4"/>
      <c r="G7" s="4"/>
      <c r="H7" s="190"/>
      <c r="I7" s="4"/>
      <c r="J7" s="4"/>
      <c r="K7" s="4"/>
      <c r="L7" s="4"/>
      <c r="M7" s="4"/>
      <c r="N7" s="4"/>
    </row>
    <row r="8" spans="2:14" s="1" customFormat="1" ht="49.5" customHeight="1">
      <c r="C8" s="4"/>
      <c r="D8" s="4"/>
      <c r="E8" s="4"/>
      <c r="F8" s="4"/>
      <c r="G8" s="4"/>
      <c r="H8" s="190"/>
      <c r="I8" s="4"/>
      <c r="J8" s="4"/>
      <c r="K8" s="4"/>
      <c r="L8" s="4"/>
      <c r="M8" s="4"/>
      <c r="N8" s="4"/>
    </row>
    <row r="9" spans="2:14" s="1" customFormat="1" ht="49.5" customHeight="1">
      <c r="C9" s="4"/>
      <c r="D9" s="4"/>
      <c r="E9" s="4"/>
      <c r="F9" s="4"/>
      <c r="G9" s="4"/>
      <c r="H9" s="190"/>
      <c r="I9" s="4"/>
      <c r="J9" s="4"/>
      <c r="K9" s="4"/>
      <c r="L9" s="4"/>
      <c r="M9" s="4"/>
      <c r="N9" s="4"/>
    </row>
    <row r="10" spans="2:14" s="1" customFormat="1" ht="49.5" customHeight="1">
      <c r="C10" s="4"/>
      <c r="D10" s="4"/>
      <c r="E10" s="4"/>
      <c r="F10" s="4"/>
      <c r="G10" s="4"/>
      <c r="H10" s="190"/>
      <c r="I10" s="4"/>
      <c r="J10" s="4"/>
      <c r="K10" s="4"/>
      <c r="L10" s="4"/>
      <c r="M10" s="4"/>
      <c r="N10" s="4"/>
    </row>
    <row r="11" spans="2:14" s="1" customFormat="1" ht="49.5" customHeight="1">
      <c r="C11" s="4"/>
      <c r="D11" s="4"/>
      <c r="E11" s="4"/>
      <c r="F11" s="4"/>
      <c r="G11" s="4"/>
      <c r="H11" s="190"/>
      <c r="I11" s="4"/>
      <c r="J11" s="4"/>
      <c r="K11" s="4"/>
      <c r="L11" s="4"/>
      <c r="M11" s="4"/>
      <c r="N11" s="4"/>
    </row>
    <row r="12" spans="2:14" s="1" customFormat="1" ht="49.5" customHeight="1">
      <c r="C12" s="4"/>
      <c r="D12" s="4"/>
      <c r="E12" s="4"/>
      <c r="F12" s="4"/>
      <c r="G12" s="4"/>
      <c r="H12" s="190"/>
      <c r="I12" s="4"/>
      <c r="J12" s="4"/>
      <c r="K12" s="4"/>
      <c r="L12" s="4"/>
      <c r="M12" s="4"/>
      <c r="N12" s="4"/>
    </row>
    <row r="13" spans="2:14" s="1" customFormat="1" ht="49.5" customHeight="1">
      <c r="C13" s="4"/>
      <c r="D13" s="4"/>
      <c r="E13" s="4"/>
      <c r="F13" s="4"/>
      <c r="G13" s="4"/>
      <c r="H13" s="190"/>
      <c r="I13" s="4"/>
      <c r="J13" s="4"/>
      <c r="K13" s="4"/>
      <c r="L13" s="4"/>
      <c r="M13" s="4"/>
      <c r="N13" s="4"/>
    </row>
    <row r="14" spans="2:14" s="1" customFormat="1" ht="49.5" customHeight="1">
      <c r="C14" s="4"/>
      <c r="D14" s="4"/>
      <c r="E14" s="4"/>
      <c r="F14" s="4"/>
      <c r="G14" s="4"/>
      <c r="H14" s="190"/>
      <c r="I14" s="4"/>
      <c r="J14" s="4"/>
      <c r="K14" s="4"/>
      <c r="L14" s="4"/>
      <c r="M14" s="4"/>
      <c r="N14" s="4"/>
    </row>
    <row r="15" spans="2:14" s="1" customFormat="1" ht="49.5" customHeight="1">
      <c r="C15" s="4"/>
      <c r="D15" s="4"/>
      <c r="E15" s="4"/>
      <c r="F15" s="4"/>
      <c r="G15" s="4"/>
      <c r="H15" s="190"/>
      <c r="I15" s="4"/>
      <c r="J15" s="4"/>
      <c r="K15" s="4"/>
      <c r="L15" s="4"/>
      <c r="M15" s="4"/>
      <c r="N15" s="4"/>
    </row>
    <row r="16" spans="2:14" s="1" customFormat="1" ht="49.5" customHeight="1">
      <c r="C16" s="4"/>
      <c r="D16" s="4"/>
      <c r="E16" s="4"/>
      <c r="F16" s="4"/>
      <c r="G16" s="4"/>
      <c r="H16" s="190"/>
      <c r="I16" s="4"/>
      <c r="J16" s="4"/>
      <c r="K16" s="4"/>
      <c r="L16" s="4"/>
      <c r="M16" s="4"/>
      <c r="N16" s="4"/>
    </row>
    <row r="17" spans="1:119" s="1" customFormat="1" ht="49.5" customHeight="1">
      <c r="C17" s="4"/>
      <c r="D17" s="4"/>
      <c r="E17" s="4"/>
      <c r="F17" s="4"/>
      <c r="G17" s="4"/>
      <c r="H17" s="190"/>
      <c r="I17" s="4"/>
      <c r="J17" s="4"/>
      <c r="K17" s="4"/>
      <c r="L17" s="4"/>
      <c r="M17" s="4"/>
      <c r="N17" s="4"/>
    </row>
    <row r="18" spans="1:119" s="1" customFormat="1" ht="49.5" customHeight="1">
      <c r="C18" s="4"/>
      <c r="D18" s="4"/>
      <c r="E18" s="4"/>
      <c r="F18" s="4"/>
      <c r="G18" s="4"/>
      <c r="H18" s="190"/>
      <c r="I18" s="4"/>
      <c r="J18" s="4"/>
      <c r="K18" s="4"/>
      <c r="L18" s="4"/>
      <c r="M18" s="4"/>
      <c r="N18" s="4"/>
    </row>
    <row r="19" spans="1:119" ht="30" customHeight="1">
      <c r="B19" s="489" t="s">
        <v>330</v>
      </c>
      <c r="C19" s="489"/>
      <c r="D19" s="489"/>
      <c r="E19" s="489"/>
      <c r="F19" s="489"/>
      <c r="G19" s="489"/>
      <c r="H19" s="489"/>
      <c r="I19" s="489"/>
      <c r="J19" s="489"/>
      <c r="K19" s="489"/>
      <c r="L19" s="489"/>
      <c r="M19" s="489"/>
      <c r="N19" s="90"/>
      <c r="Q19" s="1"/>
      <c r="R19" s="1"/>
    </row>
    <row r="20" spans="1:119" s="160" customFormat="1" ht="21" customHeight="1">
      <c r="A20" s="1"/>
      <c r="B20" s="165"/>
      <c r="C20" s="191"/>
      <c r="D20" s="191"/>
      <c r="E20" s="191"/>
      <c r="F20" s="191"/>
      <c r="G20" s="191"/>
      <c r="H20" s="192"/>
      <c r="I20" s="167"/>
      <c r="J20" s="167"/>
      <c r="K20" s="167"/>
      <c r="L20" s="191"/>
      <c r="M20" s="193"/>
      <c r="N20" s="48"/>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row>
    <row r="21" spans="1:119" ht="47.25" customHeight="1">
      <c r="B21" s="194"/>
      <c r="C21" s="490" t="s">
        <v>331</v>
      </c>
      <c r="D21" s="490"/>
      <c r="E21" s="490"/>
      <c r="F21" s="490"/>
      <c r="G21" s="195" t="s">
        <v>332</v>
      </c>
      <c r="H21" s="477" t="s">
        <v>333</v>
      </c>
      <c r="I21" s="477"/>
      <c r="J21" s="477"/>
      <c r="K21" s="477"/>
      <c r="L21" s="477"/>
      <c r="M21" s="196"/>
      <c r="N21" s="197"/>
      <c r="Q21" s="491" t="s">
        <v>334</v>
      </c>
      <c r="R21" s="491"/>
    </row>
    <row r="22" spans="1:119" ht="30" customHeight="1">
      <c r="B22" s="194"/>
      <c r="C22" s="492" t="str">
        <f t="shared" ref="C22:C38" si="0">Q22</f>
        <v xml:space="preserve">   1 Armutsvermeidung</v>
      </c>
      <c r="D22" s="492"/>
      <c r="E22" s="492"/>
      <c r="F22" s="492"/>
      <c r="G22" s="198">
        <f>$G$67</f>
        <v>0.65000000000000013</v>
      </c>
      <c r="H22" s="493" t="s">
        <v>335</v>
      </c>
      <c r="I22" s="493"/>
      <c r="J22" s="493"/>
      <c r="K22" s="493"/>
      <c r="L22" s="493"/>
      <c r="M22" s="196"/>
      <c r="N22" s="197"/>
      <c r="Q22" s="199" t="s">
        <v>336</v>
      </c>
      <c r="R22" s="198">
        <f t="shared" ref="R22:R38" si="1">G22</f>
        <v>0.65000000000000013</v>
      </c>
    </row>
    <row r="23" spans="1:119" ht="30" customHeight="1">
      <c r="B23" s="194"/>
      <c r="C23" s="494" t="str">
        <f t="shared" si="0"/>
        <v xml:space="preserve">   2 Hungervermeidung</v>
      </c>
      <c r="D23" s="494"/>
      <c r="E23" s="494"/>
      <c r="F23" s="494"/>
      <c r="G23" s="200">
        <f>H67</f>
        <v>0.65000000000000013</v>
      </c>
      <c r="H23" s="493"/>
      <c r="I23" s="493"/>
      <c r="J23" s="493"/>
      <c r="K23" s="493"/>
      <c r="L23" s="493"/>
      <c r="M23" s="196"/>
      <c r="N23" s="197"/>
      <c r="Q23" s="201" t="s">
        <v>337</v>
      </c>
      <c r="R23" s="200">
        <f t="shared" si="1"/>
        <v>0.65000000000000013</v>
      </c>
    </row>
    <row r="24" spans="1:119" ht="30" customHeight="1">
      <c r="B24" s="194"/>
      <c r="C24" s="495" t="str">
        <f t="shared" si="0"/>
        <v xml:space="preserve">   3 Wohlbefinden</v>
      </c>
      <c r="D24" s="495"/>
      <c r="E24" s="495"/>
      <c r="F24" s="495"/>
      <c r="G24" s="200">
        <f>I67</f>
        <v>0.53333333333333344</v>
      </c>
      <c r="H24" s="493"/>
      <c r="I24" s="493"/>
      <c r="J24" s="493"/>
      <c r="K24" s="493"/>
      <c r="L24" s="493"/>
      <c r="M24" s="196"/>
      <c r="N24" s="197"/>
      <c r="Q24" s="201" t="s">
        <v>338</v>
      </c>
      <c r="R24" s="200">
        <f t="shared" si="1"/>
        <v>0.53333333333333344</v>
      </c>
    </row>
    <row r="25" spans="1:119" ht="34.5" customHeight="1">
      <c r="B25" s="194"/>
      <c r="C25" s="496" t="str">
        <f t="shared" si="0"/>
        <v xml:space="preserve">   4 Bildung</v>
      </c>
      <c r="D25" s="496"/>
      <c r="E25" s="496"/>
      <c r="F25" s="496"/>
      <c r="G25" s="200">
        <f>$K$67</f>
        <v>0.68333333333333346</v>
      </c>
      <c r="H25" s="493"/>
      <c r="I25" s="493"/>
      <c r="J25" s="493"/>
      <c r="K25" s="493"/>
      <c r="L25" s="493"/>
      <c r="M25" s="196"/>
      <c r="N25" s="197"/>
      <c r="Q25" s="201" t="s">
        <v>339</v>
      </c>
      <c r="R25" s="200">
        <f t="shared" si="1"/>
        <v>0.68333333333333346</v>
      </c>
    </row>
    <row r="26" spans="1:119" ht="30" customHeight="1">
      <c r="B26" s="194"/>
      <c r="C26" s="497" t="str">
        <f t="shared" si="0"/>
        <v xml:space="preserve">   5 Gleichstellung</v>
      </c>
      <c r="D26" s="497"/>
      <c r="E26" s="497"/>
      <c r="F26" s="497"/>
      <c r="G26" s="200">
        <f>J67</f>
        <v>0.58636363636363642</v>
      </c>
      <c r="H26" s="493"/>
      <c r="I26" s="493"/>
      <c r="J26" s="493"/>
      <c r="K26" s="493"/>
      <c r="L26" s="493"/>
      <c r="M26" s="196"/>
      <c r="N26" s="197"/>
      <c r="Q26" s="201" t="s">
        <v>340</v>
      </c>
      <c r="R26" s="200">
        <f t="shared" si="1"/>
        <v>0.58636363636363642</v>
      </c>
    </row>
    <row r="27" spans="1:119" ht="30" customHeight="1">
      <c r="B27" s="194"/>
      <c r="C27" s="498" t="str">
        <f t="shared" si="0"/>
        <v xml:space="preserve">   6 Sauberes Wasser </v>
      </c>
      <c r="D27" s="498"/>
      <c r="E27" s="498"/>
      <c r="F27" s="498"/>
      <c r="G27" s="200">
        <f>$I$58</f>
        <v>0.58333333333333326</v>
      </c>
      <c r="H27" s="202"/>
      <c r="I27" s="179"/>
      <c r="J27" s="179"/>
      <c r="K27" s="179"/>
      <c r="L27" s="179"/>
      <c r="M27" s="196"/>
      <c r="N27" s="197"/>
      <c r="Q27" s="201" t="s">
        <v>341</v>
      </c>
      <c r="R27" s="200">
        <f t="shared" si="1"/>
        <v>0.58333333333333326</v>
      </c>
    </row>
    <row r="28" spans="1:119" ht="30" customHeight="1">
      <c r="B28" s="194"/>
      <c r="C28" s="499" t="str">
        <f t="shared" si="0"/>
        <v xml:space="preserve">   7 Umweltfreundliche Energie</v>
      </c>
      <c r="D28" s="499"/>
      <c r="E28" s="499"/>
      <c r="F28" s="499"/>
      <c r="G28" s="200">
        <f>$G$58</f>
        <v>0.33333333333333331</v>
      </c>
      <c r="H28" s="203"/>
      <c r="I28" s="167"/>
      <c r="J28" s="167"/>
      <c r="K28" s="167"/>
      <c r="L28" s="167"/>
      <c r="M28" s="196"/>
      <c r="N28" s="197"/>
      <c r="Q28" s="201" t="s">
        <v>342</v>
      </c>
      <c r="R28" s="200">
        <f t="shared" si="1"/>
        <v>0.33333333333333331</v>
      </c>
    </row>
    <row r="29" spans="1:119" ht="30" customHeight="1">
      <c r="B29" s="194"/>
      <c r="C29" s="500" t="str">
        <f t="shared" si="0"/>
        <v xml:space="preserve">   8 Anständige Arbeit </v>
      </c>
      <c r="D29" s="500"/>
      <c r="E29" s="500"/>
      <c r="F29" s="500"/>
      <c r="G29" s="200">
        <f>$L$67</f>
        <v>0.68333333333333346</v>
      </c>
      <c r="H29" s="204"/>
      <c r="I29" s="180"/>
      <c r="J29" s="180"/>
      <c r="K29" s="180"/>
      <c r="L29" s="180"/>
      <c r="M29" s="196"/>
      <c r="N29" s="197"/>
      <c r="Q29" s="201" t="s">
        <v>343</v>
      </c>
      <c r="R29" s="200">
        <f t="shared" si="1"/>
        <v>0.68333333333333346</v>
      </c>
    </row>
    <row r="30" spans="1:119" ht="30" customHeight="1">
      <c r="B30" s="194"/>
      <c r="C30" s="501" t="str">
        <f t="shared" si="0"/>
        <v xml:space="preserve">   9 Infrastruktur &amp; Innvation</v>
      </c>
      <c r="D30" s="501"/>
      <c r="E30" s="501"/>
      <c r="F30" s="501"/>
      <c r="G30" s="200">
        <f>$G$73</f>
        <v>0.64999999999999991</v>
      </c>
      <c r="H30" s="204"/>
      <c r="I30" s="180"/>
      <c r="J30" s="180"/>
      <c r="K30" s="180"/>
      <c r="L30" s="180"/>
      <c r="M30" s="196"/>
      <c r="N30" s="197"/>
      <c r="Q30" s="201" t="s">
        <v>344</v>
      </c>
      <c r="R30" s="200">
        <f t="shared" si="1"/>
        <v>0.64999999999999991</v>
      </c>
    </row>
    <row r="31" spans="1:119" ht="30" customHeight="1">
      <c r="B31" s="194"/>
      <c r="C31" s="502" t="str">
        <f t="shared" si="0"/>
        <v xml:space="preserve">   10 Ungleichbehandlungen</v>
      </c>
      <c r="D31" s="502"/>
      <c r="E31" s="502"/>
      <c r="F31" s="502"/>
      <c r="G31" s="200">
        <f>$H$73</f>
        <v>0.64999999999999991</v>
      </c>
      <c r="H31" s="477" t="s">
        <v>345</v>
      </c>
      <c r="I31" s="477"/>
      <c r="J31" s="477"/>
      <c r="K31" s="477"/>
      <c r="L31" s="477"/>
      <c r="M31" s="196"/>
      <c r="N31" s="197"/>
      <c r="Q31" s="201" t="s">
        <v>346</v>
      </c>
      <c r="R31" s="200">
        <f t="shared" si="1"/>
        <v>0.64999999999999991</v>
      </c>
    </row>
    <row r="32" spans="1:119" ht="30" customHeight="1">
      <c r="B32" s="194"/>
      <c r="C32" s="503" t="str">
        <f t="shared" si="0"/>
        <v xml:space="preserve">   11 Nachhaltige Gemeinschaften</v>
      </c>
      <c r="D32" s="503"/>
      <c r="E32" s="503"/>
      <c r="F32" s="503"/>
      <c r="G32" s="200">
        <f>$I$73</f>
        <v>0.64999999999999991</v>
      </c>
      <c r="H32" s="504" t="s">
        <v>322</v>
      </c>
      <c r="I32" s="504"/>
      <c r="J32" s="504"/>
      <c r="K32" s="504"/>
      <c r="L32" s="504"/>
      <c r="M32" s="196"/>
      <c r="N32" s="197"/>
      <c r="Q32" s="201" t="s">
        <v>347</v>
      </c>
      <c r="R32" s="200">
        <f t="shared" si="1"/>
        <v>0.64999999999999991</v>
      </c>
    </row>
    <row r="33" spans="1:119" ht="30" customHeight="1">
      <c r="B33" s="194"/>
      <c r="C33" s="505" t="str">
        <f t="shared" si="0"/>
        <v xml:space="preserve">   12 Konsumgüter</v>
      </c>
      <c r="D33" s="505"/>
      <c r="E33" s="505"/>
      <c r="F33" s="505"/>
      <c r="G33" s="200">
        <f>J58</f>
        <v>0.59122023809523805</v>
      </c>
      <c r="H33" s="504"/>
      <c r="I33" s="504"/>
      <c r="J33" s="504"/>
      <c r="K33" s="504"/>
      <c r="L33" s="504"/>
      <c r="M33" s="196"/>
      <c r="N33" s="197"/>
      <c r="Q33" s="201" t="s">
        <v>348</v>
      </c>
      <c r="R33" s="200">
        <f t="shared" si="1"/>
        <v>0.59122023809523805</v>
      </c>
    </row>
    <row r="34" spans="1:119" ht="30" customHeight="1">
      <c r="B34" s="194"/>
      <c r="C34" s="506" t="str">
        <f t="shared" si="0"/>
        <v xml:space="preserve">   13 Klima </v>
      </c>
      <c r="D34" s="506"/>
      <c r="E34" s="506"/>
      <c r="F34" s="506"/>
      <c r="G34" s="200">
        <f>$H$58</f>
        <v>0.51944444444444438</v>
      </c>
      <c r="H34" s="504"/>
      <c r="I34" s="504"/>
      <c r="J34" s="504"/>
      <c r="K34" s="504"/>
      <c r="L34" s="504"/>
      <c r="M34" s="196"/>
      <c r="N34" s="197"/>
      <c r="Q34" s="201" t="s">
        <v>349</v>
      </c>
      <c r="R34" s="200">
        <f t="shared" si="1"/>
        <v>0.51944444444444438</v>
      </c>
    </row>
    <row r="35" spans="1:119" ht="30" customHeight="1">
      <c r="B35" s="194"/>
      <c r="C35" s="507" t="str">
        <f t="shared" si="0"/>
        <v xml:space="preserve">   14 Leben unter Wasser</v>
      </c>
      <c r="D35" s="507"/>
      <c r="E35" s="507"/>
      <c r="F35" s="507"/>
      <c r="G35" s="200">
        <f>$K$58</f>
        <v>0.61742063492063493</v>
      </c>
      <c r="H35" s="504"/>
      <c r="I35" s="504"/>
      <c r="J35" s="504"/>
      <c r="K35" s="504"/>
      <c r="L35" s="504"/>
      <c r="M35" s="196"/>
      <c r="N35" s="197"/>
      <c r="Q35" s="201" t="s">
        <v>350</v>
      </c>
      <c r="R35" s="200">
        <f t="shared" si="1"/>
        <v>0.61742063492063493</v>
      </c>
    </row>
    <row r="36" spans="1:119" ht="30" customHeight="1">
      <c r="B36" s="194"/>
      <c r="C36" s="508" t="str">
        <f t="shared" si="0"/>
        <v xml:space="preserve">   15 Leben auf dem Festland</v>
      </c>
      <c r="D36" s="508"/>
      <c r="E36" s="508"/>
      <c r="F36" s="508"/>
      <c r="G36" s="200">
        <f>$L$58</f>
        <v>0.51742063492063495</v>
      </c>
      <c r="H36" s="504"/>
      <c r="I36" s="504"/>
      <c r="J36" s="504"/>
      <c r="K36" s="504"/>
      <c r="L36" s="504"/>
      <c r="M36" s="196"/>
      <c r="N36" s="197"/>
      <c r="Q36" s="201" t="s">
        <v>351</v>
      </c>
      <c r="R36" s="200">
        <f t="shared" si="1"/>
        <v>0.51742063492063495</v>
      </c>
    </row>
    <row r="37" spans="1:119" ht="30" customHeight="1">
      <c r="B37" s="194"/>
      <c r="C37" s="509" t="str">
        <f t="shared" si="0"/>
        <v xml:space="preserve">   16 Frieden stiftende Institutionen</v>
      </c>
      <c r="D37" s="509"/>
      <c r="E37" s="509"/>
      <c r="F37" s="509"/>
      <c r="G37" s="200">
        <f>$J$73</f>
        <v>0.64999999999999991</v>
      </c>
      <c r="H37" s="504"/>
      <c r="I37" s="504"/>
      <c r="J37" s="504"/>
      <c r="K37" s="504"/>
      <c r="L37" s="504"/>
      <c r="M37" s="205"/>
      <c r="N37" s="206"/>
      <c r="Q37" s="201" t="s">
        <v>352</v>
      </c>
      <c r="R37" s="200">
        <f t="shared" si="1"/>
        <v>0.64999999999999991</v>
      </c>
    </row>
    <row r="38" spans="1:119" ht="30" customHeight="1">
      <c r="B38" s="194"/>
      <c r="C38" s="510" t="str">
        <f t="shared" si="0"/>
        <v xml:space="preserve">   17 Partnerschaften für SDG Ziele</v>
      </c>
      <c r="D38" s="510"/>
      <c r="E38" s="510"/>
      <c r="F38" s="510"/>
      <c r="G38" s="207">
        <f>$K$73</f>
        <v>0.64999999999999991</v>
      </c>
      <c r="H38" s="504"/>
      <c r="I38" s="504"/>
      <c r="J38" s="504"/>
      <c r="K38" s="504"/>
      <c r="L38" s="504"/>
      <c r="M38" s="196"/>
      <c r="N38" s="197"/>
      <c r="Q38" s="208" t="s">
        <v>353</v>
      </c>
      <c r="R38" s="207">
        <f t="shared" si="1"/>
        <v>0.64999999999999991</v>
      </c>
    </row>
    <row r="39" spans="1:119" ht="30" customHeight="1">
      <c r="B39" s="194"/>
      <c r="C39" s="511" t="s">
        <v>354</v>
      </c>
      <c r="D39" s="511"/>
      <c r="E39" s="511"/>
      <c r="F39" s="511"/>
      <c r="G39" s="209">
        <f>SUM(G22:G38)/17</f>
        <v>0.59991389737713263</v>
      </c>
      <c r="H39" s="504"/>
      <c r="I39" s="504"/>
      <c r="J39" s="504"/>
      <c r="K39" s="504"/>
      <c r="L39" s="504"/>
      <c r="M39" s="196"/>
      <c r="N39" s="197"/>
      <c r="Q39" s="1"/>
      <c r="R39" s="1"/>
    </row>
    <row r="40" spans="1:119" s="160" customFormat="1" ht="30" customHeight="1">
      <c r="A40" s="1"/>
      <c r="B40" s="172"/>
      <c r="C40" s="512" t="s">
        <v>327</v>
      </c>
      <c r="D40" s="512"/>
      <c r="E40" s="512"/>
      <c r="F40" s="512"/>
      <c r="G40" s="210">
        <f>'Positive Effekte '!K2</f>
        <v>0.09</v>
      </c>
      <c r="H40" s="513"/>
      <c r="I40" s="513"/>
      <c r="J40" s="513"/>
      <c r="K40" s="513"/>
      <c r="L40" s="513"/>
      <c r="M40" s="513"/>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row>
    <row r="41" spans="1:119" s="160" customFormat="1" ht="30" customHeight="1">
      <c r="A41" s="1"/>
      <c r="B41" s="181"/>
      <c r="C41" s="514" t="s">
        <v>68</v>
      </c>
      <c r="D41" s="514"/>
      <c r="E41" s="514"/>
      <c r="F41" s="514"/>
      <c r="G41" s="211">
        <f>G39+G40</f>
        <v>0.6899138973771326</v>
      </c>
      <c r="H41" s="513"/>
      <c r="I41" s="513"/>
      <c r="J41" s="513"/>
      <c r="K41" s="513"/>
      <c r="L41" s="513"/>
      <c r="M41" s="513"/>
      <c r="N41" s="185"/>
      <c r="O41" s="185"/>
      <c r="P41" s="185"/>
      <c r="Q41" s="185"/>
      <c r="R41" s="185"/>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row>
    <row r="42" spans="1:119">
      <c r="B42" s="212"/>
      <c r="C42" s="213"/>
      <c r="D42" s="213"/>
      <c r="E42" s="213"/>
      <c r="F42" s="213"/>
      <c r="G42" s="213"/>
      <c r="H42" s="513"/>
      <c r="I42" s="513"/>
      <c r="J42" s="513"/>
      <c r="K42" s="513"/>
      <c r="L42" s="513"/>
      <c r="M42" s="513"/>
      <c r="Q42" s="1"/>
      <c r="R42" s="1"/>
    </row>
    <row r="43" spans="1:119" s="1" customFormat="1"/>
    <row r="44" spans="1:119" ht="30" customHeight="1">
      <c r="B44" s="515" t="s">
        <v>355</v>
      </c>
      <c r="C44" s="515"/>
      <c r="D44" s="515"/>
      <c r="E44" s="515"/>
      <c r="F44" s="515"/>
      <c r="G44" s="515"/>
      <c r="H44" s="515"/>
      <c r="I44" s="515"/>
      <c r="J44" s="515"/>
      <c r="K44" s="515"/>
      <c r="L44" s="515"/>
      <c r="M44" s="515"/>
      <c r="N44" s="90"/>
      <c r="Q44" s="1"/>
      <c r="R44" s="1"/>
    </row>
    <row r="45" spans="1:119" s="160" customFormat="1" ht="49.5" customHeight="1">
      <c r="A45" s="1"/>
      <c r="B45" s="363" t="s">
        <v>356</v>
      </c>
      <c r="C45" s="363"/>
      <c r="D45" s="363"/>
      <c r="E45" s="363"/>
      <c r="F45" s="363"/>
      <c r="G45" s="363"/>
      <c r="H45" s="363"/>
      <c r="I45" s="363"/>
      <c r="J45" s="363"/>
      <c r="K45" s="363"/>
      <c r="L45" s="363"/>
      <c r="M45" s="363"/>
      <c r="N45" s="48"/>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row>
    <row r="46" spans="1:119" ht="22.5" customHeight="1">
      <c r="B46" s="194"/>
      <c r="C46" s="214"/>
      <c r="D46" s="214"/>
      <c r="E46" s="214"/>
      <c r="F46" s="214"/>
      <c r="G46" s="214"/>
      <c r="H46" s="215"/>
      <c r="I46" s="214"/>
      <c r="J46" s="214"/>
      <c r="K46" s="214"/>
      <c r="L46" s="214"/>
      <c r="M46" s="216"/>
      <c r="N46" s="48"/>
      <c r="Q46" s="1"/>
      <c r="R46" s="1"/>
    </row>
    <row r="47" spans="1:119" ht="39.75" customHeight="1">
      <c r="B47" s="217"/>
      <c r="C47" s="516" t="s">
        <v>357</v>
      </c>
      <c r="D47" s="516"/>
      <c r="E47" s="516"/>
      <c r="F47" s="516"/>
      <c r="G47" s="516"/>
      <c r="H47" s="516"/>
      <c r="I47" s="516"/>
      <c r="J47" s="516"/>
      <c r="K47" s="516"/>
      <c r="L47" s="516"/>
      <c r="M47" s="218"/>
      <c r="N47" s="219"/>
      <c r="Q47" s="1"/>
      <c r="R47" s="1"/>
    </row>
    <row r="48" spans="1:119" s="222" customFormat="1" ht="24.75" customHeight="1">
      <c r="A48" s="90"/>
      <c r="B48" s="220"/>
      <c r="C48" s="517" t="s">
        <v>358</v>
      </c>
      <c r="D48" s="517"/>
      <c r="E48" s="517"/>
      <c r="F48" s="518" t="s">
        <v>359</v>
      </c>
      <c r="G48" s="519" t="str">
        <f>Q28</f>
        <v xml:space="preserve">   7 Umweltfreundliche Energie</v>
      </c>
      <c r="H48" s="520" t="str">
        <f>Q34</f>
        <v xml:space="preserve">   13 Klima </v>
      </c>
      <c r="I48" s="521" t="str">
        <f>Q27</f>
        <v xml:space="preserve">   6 Sauberes Wasser </v>
      </c>
      <c r="J48" s="522" t="str">
        <f>Q33</f>
        <v xml:space="preserve">   12 Konsumgüter</v>
      </c>
      <c r="K48" s="523" t="str">
        <f>Q35</f>
        <v xml:space="preserve">   14 Leben unter Wasser</v>
      </c>
      <c r="L48" s="524" t="str">
        <f>Q36</f>
        <v xml:space="preserve">   15 Leben auf dem Festland</v>
      </c>
      <c r="M48" s="221"/>
      <c r="N48" s="7"/>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0"/>
      <c r="BY48" s="90"/>
      <c r="BZ48" s="90"/>
      <c r="CA48" s="90"/>
      <c r="CB48" s="90"/>
      <c r="CC48" s="90"/>
      <c r="CD48" s="90"/>
      <c r="CE48" s="90"/>
      <c r="CF48" s="90"/>
      <c r="CG48" s="90"/>
      <c r="CH48" s="90"/>
      <c r="CI48" s="90"/>
      <c r="CJ48" s="90"/>
      <c r="CK48" s="90"/>
      <c r="CL48" s="90"/>
      <c r="CM48" s="90"/>
      <c r="CN48" s="90"/>
      <c r="CO48" s="90"/>
      <c r="CP48" s="90"/>
      <c r="CQ48" s="90"/>
      <c r="CR48" s="90"/>
      <c r="CS48" s="90"/>
      <c r="CT48" s="90"/>
      <c r="CU48" s="90"/>
      <c r="CV48" s="90"/>
      <c r="CW48" s="90"/>
      <c r="CX48" s="90"/>
      <c r="CY48" s="90"/>
      <c r="CZ48" s="90"/>
      <c r="DA48" s="90"/>
      <c r="DB48" s="90"/>
      <c r="DC48" s="90"/>
      <c r="DD48" s="90"/>
      <c r="DE48" s="90"/>
      <c r="DF48" s="90"/>
      <c r="DG48" s="90"/>
      <c r="DH48" s="90"/>
      <c r="DI48" s="90"/>
      <c r="DJ48" s="90"/>
      <c r="DK48" s="90"/>
      <c r="DL48" s="90"/>
      <c r="DM48" s="90"/>
      <c r="DN48" s="90"/>
      <c r="DO48" s="90"/>
    </row>
    <row r="49" spans="1:119" s="222" customFormat="1" ht="32.25" customHeight="1">
      <c r="A49" s="90"/>
      <c r="B49" s="220"/>
      <c r="C49" s="517"/>
      <c r="D49" s="517"/>
      <c r="E49" s="517"/>
      <c r="F49" s="518"/>
      <c r="G49" s="519"/>
      <c r="H49" s="520"/>
      <c r="I49" s="521"/>
      <c r="J49" s="522"/>
      <c r="K49" s="523"/>
      <c r="L49" s="524"/>
      <c r="M49" s="221"/>
      <c r="N49" s="7"/>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c r="DA49" s="90"/>
      <c r="DB49" s="90"/>
      <c r="DC49" s="90"/>
      <c r="DD49" s="90"/>
      <c r="DE49" s="90"/>
      <c r="DF49" s="90"/>
      <c r="DG49" s="90"/>
      <c r="DH49" s="90"/>
      <c r="DI49" s="90"/>
      <c r="DJ49" s="90"/>
      <c r="DK49" s="90"/>
      <c r="DL49" s="90"/>
      <c r="DM49" s="90"/>
      <c r="DN49" s="90"/>
      <c r="DO49" s="90"/>
    </row>
    <row r="50" spans="1:119" ht="30" customHeight="1">
      <c r="B50" s="194"/>
      <c r="C50" s="525" t="s">
        <v>360</v>
      </c>
      <c r="D50" s="525"/>
      <c r="E50" s="525"/>
      <c r="F50" s="223">
        <f>Geschäftsordnung!$K$2</f>
        <v>0.5</v>
      </c>
      <c r="G50" s="224">
        <f>$F$50</f>
        <v>0.5</v>
      </c>
      <c r="H50" s="225">
        <f>$F$50</f>
        <v>0.5</v>
      </c>
      <c r="I50" s="226">
        <f>$F$50</f>
        <v>0.5</v>
      </c>
      <c r="J50" s="227">
        <f>$F$50</f>
        <v>0.5</v>
      </c>
      <c r="K50" s="226">
        <f>$F$50</f>
        <v>0.5</v>
      </c>
      <c r="L50" s="18" t="s">
        <v>1</v>
      </c>
      <c r="M50" s="228"/>
      <c r="N50" s="229"/>
      <c r="Q50" s="1"/>
      <c r="R50" s="1"/>
    </row>
    <row r="51" spans="1:119" ht="30" customHeight="1">
      <c r="B51" s="194"/>
      <c r="C51" s="526" t="s">
        <v>312</v>
      </c>
      <c r="D51" s="526"/>
      <c r="E51" s="526"/>
      <c r="F51" s="223">
        <f>Energie!$K$2</f>
        <v>0.16666666666666666</v>
      </c>
      <c r="G51" s="224">
        <f>$F$51</f>
        <v>0.16666666666666666</v>
      </c>
      <c r="H51" s="230"/>
      <c r="I51" s="231"/>
      <c r="J51" s="232"/>
      <c r="K51" s="231"/>
      <c r="L51" s="233"/>
      <c r="M51" s="228"/>
      <c r="N51" s="229"/>
      <c r="O51" s="24"/>
      <c r="Q51" s="1"/>
      <c r="R51" s="1"/>
    </row>
    <row r="52" spans="1:119" ht="30" customHeight="1">
      <c r="B52" s="194"/>
      <c r="C52" s="526" t="s">
        <v>315</v>
      </c>
      <c r="D52" s="526"/>
      <c r="E52" s="526"/>
      <c r="F52" s="223">
        <f>'TGH Emissionsminderung'!$K$2</f>
        <v>0.53888888888888886</v>
      </c>
      <c r="G52" s="234"/>
      <c r="H52" s="225">
        <f>$F$52</f>
        <v>0.53888888888888886</v>
      </c>
      <c r="I52" s="231"/>
      <c r="J52" s="232"/>
      <c r="K52" s="227">
        <f>$F$52</f>
        <v>0.53888888888888886</v>
      </c>
      <c r="L52" s="18">
        <f>$F$52</f>
        <v>0.53888888888888886</v>
      </c>
      <c r="M52" s="228"/>
      <c r="N52" s="229"/>
      <c r="Q52" s="1"/>
      <c r="R52" s="1"/>
    </row>
    <row r="53" spans="1:119" ht="30" customHeight="1">
      <c r="B53" s="194"/>
      <c r="C53" s="526" t="s">
        <v>313</v>
      </c>
      <c r="D53" s="526"/>
      <c r="E53" s="526"/>
      <c r="F53" s="223">
        <f>Wasser!$K$2</f>
        <v>0.66666666666666663</v>
      </c>
      <c r="G53" s="234"/>
      <c r="H53" s="230"/>
      <c r="I53" s="226">
        <f>$F$53</f>
        <v>0.66666666666666663</v>
      </c>
      <c r="J53" s="232"/>
      <c r="K53" s="231"/>
      <c r="L53" s="233"/>
      <c r="M53" s="228"/>
      <c r="N53" s="229"/>
      <c r="Q53" s="1"/>
      <c r="R53" s="1"/>
    </row>
    <row r="54" spans="1:119" ht="30" customHeight="1">
      <c r="B54" s="194"/>
      <c r="C54" s="526" t="s">
        <v>361</v>
      </c>
      <c r="D54" s="526"/>
      <c r="E54" s="526"/>
      <c r="F54" s="223">
        <f>Beschaffung!J2</f>
        <v>0.51666666666666672</v>
      </c>
      <c r="G54" s="234" t="s">
        <v>1</v>
      </c>
      <c r="H54" s="230"/>
      <c r="I54" s="231"/>
      <c r="J54" s="227">
        <f>$F$54</f>
        <v>0.51666666666666672</v>
      </c>
      <c r="K54" s="231"/>
      <c r="L54" s="233"/>
      <c r="M54" s="228"/>
      <c r="N54" s="229"/>
      <c r="Q54" s="1"/>
      <c r="R54" s="1"/>
    </row>
    <row r="55" spans="1:119" ht="30" customHeight="1">
      <c r="B55" s="194"/>
      <c r="C55" s="526" t="s">
        <v>316</v>
      </c>
      <c r="D55" s="526"/>
      <c r="E55" s="526"/>
      <c r="F55" s="223">
        <f>'THG Emissionen'!$K$2</f>
        <v>0.66250000000000009</v>
      </c>
      <c r="G55" s="234"/>
      <c r="H55" s="230"/>
      <c r="I55" s="231"/>
      <c r="J55" s="227">
        <f>$F$55</f>
        <v>0.66250000000000009</v>
      </c>
      <c r="K55" s="226">
        <f>$F$55</f>
        <v>0.66250000000000009</v>
      </c>
      <c r="L55" s="18">
        <f>$F$55</f>
        <v>0.66250000000000009</v>
      </c>
      <c r="M55" s="228"/>
      <c r="N55" s="229"/>
      <c r="Q55" s="1"/>
      <c r="R55" s="1"/>
    </row>
    <row r="56" spans="1:119" ht="30" customHeight="1">
      <c r="B56" s="194"/>
      <c r="C56" s="526" t="s">
        <v>317</v>
      </c>
      <c r="D56" s="526"/>
      <c r="E56" s="526"/>
      <c r="F56" s="223">
        <f>Verschwendung!$K$2</f>
        <v>0.68571428571428572</v>
      </c>
      <c r="G56" s="234"/>
      <c r="H56" s="230"/>
      <c r="I56" s="231"/>
      <c r="J56" s="227">
        <f>$F$56</f>
        <v>0.68571428571428572</v>
      </c>
      <c r="K56" s="226">
        <f>$F$56</f>
        <v>0.68571428571428572</v>
      </c>
      <c r="L56" s="18">
        <f>$F$56</f>
        <v>0.68571428571428572</v>
      </c>
      <c r="M56" s="228"/>
      <c r="N56" s="229"/>
      <c r="Q56" s="1"/>
      <c r="R56" s="1"/>
    </row>
    <row r="57" spans="1:119" ht="30" customHeight="1">
      <c r="B57" s="194"/>
      <c r="C57" s="526" t="s">
        <v>318</v>
      </c>
      <c r="D57" s="526"/>
      <c r="E57" s="526"/>
      <c r="F57" s="235">
        <f>Ökosysteme!$K$2</f>
        <v>0.7</v>
      </c>
      <c r="G57" s="236"/>
      <c r="H57" s="237"/>
      <c r="I57" s="238"/>
      <c r="J57" s="239"/>
      <c r="K57" s="240">
        <f>$F$57</f>
        <v>0.7</v>
      </c>
      <c r="L57" s="241">
        <f>$F$57</f>
        <v>0.7</v>
      </c>
      <c r="M57" s="228"/>
      <c r="N57" s="229"/>
      <c r="Q57" s="1"/>
      <c r="R57" s="1"/>
    </row>
    <row r="58" spans="1:119" ht="30" customHeight="1">
      <c r="B58" s="194"/>
      <c r="C58" s="527" t="s">
        <v>362</v>
      </c>
      <c r="D58" s="527"/>
      <c r="E58" s="527"/>
      <c r="F58" s="527"/>
      <c r="G58" s="242">
        <f>SUM(G50:G57)/2</f>
        <v>0.33333333333333331</v>
      </c>
      <c r="H58" s="243">
        <f>SUM(H50:H57)/2</f>
        <v>0.51944444444444438</v>
      </c>
      <c r="I58" s="244">
        <f>SUM(I50:I57)/2</f>
        <v>0.58333333333333326</v>
      </c>
      <c r="J58" s="245">
        <f>SUM(J50:J57)/4</f>
        <v>0.59122023809523805</v>
      </c>
      <c r="K58" s="246">
        <f>SUM(K50:K57)/5</f>
        <v>0.61742063492063493</v>
      </c>
      <c r="L58" s="247">
        <f>SUM(L50:L57)/5</f>
        <v>0.51742063492063495</v>
      </c>
      <c r="M58" s="248"/>
      <c r="N58" s="229"/>
      <c r="Q58" s="1"/>
      <c r="R58" s="1"/>
    </row>
    <row r="59" spans="1:119" ht="22.5" customHeight="1">
      <c r="B59" s="194"/>
      <c r="C59" s="249"/>
      <c r="D59" s="249"/>
      <c r="E59" s="249"/>
      <c r="F59" s="249"/>
      <c r="G59" s="249"/>
      <c r="H59" s="250"/>
      <c r="I59" s="249"/>
      <c r="J59" s="249"/>
      <c r="K59" s="249"/>
      <c r="L59" s="249"/>
      <c r="M59" s="216"/>
      <c r="N59" s="48"/>
      <c r="Q59" s="1"/>
      <c r="R59" s="1"/>
    </row>
    <row r="60" spans="1:119" ht="39.75" customHeight="1">
      <c r="B60" s="251"/>
      <c r="C60" s="528" t="s">
        <v>363</v>
      </c>
      <c r="D60" s="528"/>
      <c r="E60" s="528"/>
      <c r="F60" s="528"/>
      <c r="G60" s="528"/>
      <c r="H60" s="528"/>
      <c r="I60" s="528"/>
      <c r="J60" s="528"/>
      <c r="K60" s="528"/>
      <c r="L60" s="528"/>
      <c r="M60" s="252"/>
      <c r="N60" s="90"/>
      <c r="Q60" s="1"/>
      <c r="R60" s="1"/>
    </row>
    <row r="61" spans="1:119" ht="69.75" customHeight="1">
      <c r="B61" s="194"/>
      <c r="C61" s="529" t="s">
        <v>358</v>
      </c>
      <c r="D61" s="529"/>
      <c r="E61" s="529"/>
      <c r="F61" s="253" t="s">
        <v>364</v>
      </c>
      <c r="G61" s="254" t="str">
        <f>Q22</f>
        <v xml:space="preserve">   1 Armutsvermeidung</v>
      </c>
      <c r="H61" s="255" t="str">
        <f>Q23</f>
        <v xml:space="preserve">   2 Hungervermeidung</v>
      </c>
      <c r="I61" s="256" t="str">
        <f>Q24</f>
        <v xml:space="preserve">   3 Wohlbefinden</v>
      </c>
      <c r="J61" s="257" t="str">
        <f>Q26</f>
        <v xml:space="preserve">   5 Gleichstellung</v>
      </c>
      <c r="K61" s="258" t="str">
        <f>Q25</f>
        <v xml:space="preserve">   4 Bildung</v>
      </c>
      <c r="L61" s="259" t="str">
        <f>Q29</f>
        <v xml:space="preserve">   8 Anständige Arbeit </v>
      </c>
      <c r="M61" s="252"/>
      <c r="Q61" s="1"/>
      <c r="R61" s="1"/>
    </row>
    <row r="62" spans="1:119" ht="30" customHeight="1">
      <c r="B62" s="194"/>
      <c r="C62" s="530" t="s">
        <v>310</v>
      </c>
      <c r="D62" s="530"/>
      <c r="E62" s="530"/>
      <c r="F62" s="260">
        <f>Geschäftsordnung!$K$2</f>
        <v>0.5</v>
      </c>
      <c r="G62" s="224">
        <f t="shared" ref="G62:L62" si="2">$F$50</f>
        <v>0.5</v>
      </c>
      <c r="H62" s="261">
        <f t="shared" si="2"/>
        <v>0.5</v>
      </c>
      <c r="I62" s="18">
        <f t="shared" si="2"/>
        <v>0.5</v>
      </c>
      <c r="J62" s="227">
        <f t="shared" si="2"/>
        <v>0.5</v>
      </c>
      <c r="K62" s="227">
        <f t="shared" si="2"/>
        <v>0.5</v>
      </c>
      <c r="L62" s="18">
        <f t="shared" si="2"/>
        <v>0.5</v>
      </c>
      <c r="M62" s="252"/>
      <c r="Q62" s="1"/>
      <c r="R62" s="1"/>
    </row>
    <row r="63" spans="1:119" ht="30" customHeight="1">
      <c r="B63" s="194"/>
      <c r="C63" s="531" t="s">
        <v>319</v>
      </c>
      <c r="D63" s="531"/>
      <c r="E63" s="531"/>
      <c r="F63" s="260">
        <f>Gehälter!$K$2</f>
        <v>0.80000000000000016</v>
      </c>
      <c r="G63" s="224">
        <f>$F$63</f>
        <v>0.80000000000000016</v>
      </c>
      <c r="H63" s="261">
        <f>$F$63</f>
        <v>0.80000000000000016</v>
      </c>
      <c r="I63" s="18">
        <f>$F$63</f>
        <v>0.80000000000000016</v>
      </c>
      <c r="J63" s="232"/>
      <c r="K63" s="227">
        <f>$F$63</f>
        <v>0.80000000000000016</v>
      </c>
      <c r="L63" s="18">
        <f>$F$63</f>
        <v>0.80000000000000016</v>
      </c>
      <c r="M63" s="252"/>
      <c r="Q63" s="1"/>
      <c r="R63" s="1"/>
    </row>
    <row r="64" spans="1:119" ht="30" customHeight="1">
      <c r="B64" s="194"/>
      <c r="C64" s="531" t="s">
        <v>365</v>
      </c>
      <c r="D64" s="531"/>
      <c r="E64" s="531"/>
      <c r="F64" s="260">
        <f>Arbeitsbedingungen!$K$2</f>
        <v>0.75</v>
      </c>
      <c r="G64" s="234"/>
      <c r="H64" s="262"/>
      <c r="I64" s="233"/>
      <c r="J64" s="232"/>
      <c r="K64" s="227">
        <f>$F$64</f>
        <v>0.75</v>
      </c>
      <c r="L64" s="18">
        <f>$F$64</f>
        <v>0.75</v>
      </c>
      <c r="M64" s="252"/>
      <c r="Q64" s="1"/>
      <c r="R64" s="1"/>
    </row>
    <row r="65" spans="2:18" ht="30" customHeight="1">
      <c r="B65" s="194"/>
      <c r="C65" s="531" t="s">
        <v>366</v>
      </c>
      <c r="D65" s="531"/>
      <c r="E65" s="531"/>
      <c r="F65" s="260">
        <f>Diversität!$K$2</f>
        <v>0.67272727272727284</v>
      </c>
      <c r="G65" s="234"/>
      <c r="H65" s="262"/>
      <c r="I65" s="233"/>
      <c r="J65" s="227">
        <f>$F$65</f>
        <v>0.67272727272727284</v>
      </c>
      <c r="K65" s="234"/>
      <c r="L65" s="233"/>
      <c r="M65" s="252"/>
      <c r="Q65" s="1"/>
      <c r="R65" s="1"/>
    </row>
    <row r="66" spans="2:18" ht="30" customHeight="1">
      <c r="B66" s="194"/>
      <c r="C66" s="531" t="s">
        <v>367</v>
      </c>
      <c r="D66" s="531"/>
      <c r="E66" s="531"/>
      <c r="F66" s="263">
        <f>Gesundheit!$K$2</f>
        <v>0.3</v>
      </c>
      <c r="G66" s="236"/>
      <c r="H66" s="262"/>
      <c r="I66" s="241">
        <f>$F$66</f>
        <v>0.3</v>
      </c>
      <c r="J66" s="264"/>
      <c r="K66" s="239"/>
      <c r="L66" s="265"/>
      <c r="M66" s="252"/>
      <c r="Q66" s="1"/>
      <c r="R66" s="1"/>
    </row>
    <row r="67" spans="2:18" ht="30" customHeight="1">
      <c r="B67" s="194"/>
      <c r="C67" s="527" t="s">
        <v>362</v>
      </c>
      <c r="D67" s="527"/>
      <c r="E67" s="527"/>
      <c r="F67" s="527"/>
      <c r="G67" s="266">
        <f>SUM(G62:G66)/2</f>
        <v>0.65000000000000013</v>
      </c>
      <c r="H67" s="267">
        <f>SUM(H62:H66)/2</f>
        <v>0.65000000000000013</v>
      </c>
      <c r="I67" s="247">
        <f>SUM(I62:I66)/3</f>
        <v>0.53333333333333344</v>
      </c>
      <c r="J67" s="245">
        <f>SUM(J62:J66)/2</f>
        <v>0.58636363636363642</v>
      </c>
      <c r="K67" s="245">
        <f>SUM(K62:K66)/3</f>
        <v>0.68333333333333346</v>
      </c>
      <c r="L67" s="247">
        <f>SUM(L62:L66)/3</f>
        <v>0.68333333333333346</v>
      </c>
      <c r="M67" s="252"/>
      <c r="Q67" s="1"/>
      <c r="R67" s="1"/>
    </row>
    <row r="68" spans="2:18" ht="22.5" customHeight="1">
      <c r="B68" s="194"/>
      <c r="C68" s="249"/>
      <c r="D68" s="249"/>
      <c r="E68" s="249"/>
      <c r="F68" s="249"/>
      <c r="G68" s="249"/>
      <c r="H68" s="250"/>
      <c r="I68" s="249"/>
      <c r="J68" s="249"/>
      <c r="K68" s="249"/>
      <c r="L68" s="249"/>
      <c r="M68" s="216"/>
      <c r="N68" s="48"/>
      <c r="Q68" s="1"/>
      <c r="R68" s="1"/>
    </row>
    <row r="69" spans="2:18" ht="39.75" customHeight="1">
      <c r="B69" s="251"/>
      <c r="C69" s="533" t="s">
        <v>368</v>
      </c>
      <c r="D69" s="533"/>
      <c r="E69" s="533"/>
      <c r="F69" s="533"/>
      <c r="G69" s="533"/>
      <c r="H69" s="533"/>
      <c r="I69" s="533"/>
      <c r="J69" s="533"/>
      <c r="K69" s="533"/>
      <c r="L69" s="268"/>
      <c r="M69" s="252"/>
      <c r="N69" s="90"/>
      <c r="Q69" s="1"/>
      <c r="R69" s="1"/>
    </row>
    <row r="70" spans="2:18" ht="64.5" customHeight="1">
      <c r="B70" s="194"/>
      <c r="C70" s="534" t="s">
        <v>369</v>
      </c>
      <c r="D70" s="534"/>
      <c r="E70" s="534"/>
      <c r="F70" s="269" t="s">
        <v>364</v>
      </c>
      <c r="G70" s="270" t="str">
        <f>Q30</f>
        <v xml:space="preserve">   9 Infrastruktur &amp; Innvation</v>
      </c>
      <c r="H70" s="271" t="str">
        <f>Q31</f>
        <v xml:space="preserve">   10 Ungleichbehandlungen</v>
      </c>
      <c r="I70" s="272" t="str">
        <f>Q32</f>
        <v xml:space="preserve">   11 Nachhaltige Gemeinschaften</v>
      </c>
      <c r="J70" s="273" t="str">
        <f>Q37</f>
        <v xml:space="preserve">   16 Frieden stiftende Institutionen</v>
      </c>
      <c r="K70" s="274" t="str">
        <f>Q38</f>
        <v xml:space="preserve">   17 Partnerschaften für SDG Ziele</v>
      </c>
      <c r="L70" s="275"/>
      <c r="M70" s="276"/>
      <c r="N70" s="90"/>
      <c r="Q70" s="1"/>
      <c r="R70" s="1"/>
    </row>
    <row r="71" spans="2:18" ht="30" customHeight="1">
      <c r="B71" s="194"/>
      <c r="C71" s="530" t="s">
        <v>310</v>
      </c>
      <c r="D71" s="530"/>
      <c r="E71" s="530"/>
      <c r="F71" s="260">
        <f>Geschäftsordnung!$K$2</f>
        <v>0.5</v>
      </c>
      <c r="G71" s="224">
        <f>$F$50</f>
        <v>0.5</v>
      </c>
      <c r="H71" s="225">
        <f>$F$50</f>
        <v>0.5</v>
      </c>
      <c r="I71" s="226">
        <f>$F$50</f>
        <v>0.5</v>
      </c>
      <c r="J71" s="227">
        <f>$F$50</f>
        <v>0.5</v>
      </c>
      <c r="K71" s="18">
        <f>$F$50</f>
        <v>0.5</v>
      </c>
      <c r="L71" s="275"/>
      <c r="M71" s="276"/>
      <c r="N71" s="277"/>
      <c r="Q71" s="1"/>
      <c r="R71" s="1"/>
    </row>
    <row r="72" spans="2:18" ht="30" customHeight="1">
      <c r="B72" s="194"/>
      <c r="C72" s="532" t="s">
        <v>370</v>
      </c>
      <c r="D72" s="532"/>
      <c r="E72" s="532"/>
      <c r="F72" s="260">
        <f>Gemeinschaft!$K$2</f>
        <v>0.79999999999999993</v>
      </c>
      <c r="G72" s="224">
        <f>$F$72</f>
        <v>0.79999999999999993</v>
      </c>
      <c r="H72" s="278">
        <f>$F$72</f>
        <v>0.79999999999999993</v>
      </c>
      <c r="I72" s="226">
        <f>$F$72</f>
        <v>0.79999999999999993</v>
      </c>
      <c r="J72" s="227">
        <f>$F$72</f>
        <v>0.79999999999999993</v>
      </c>
      <c r="K72" s="18">
        <f>$F$72</f>
        <v>0.79999999999999993</v>
      </c>
      <c r="L72" s="275"/>
      <c r="M72" s="276"/>
      <c r="N72" s="91"/>
      <c r="Q72" s="1"/>
      <c r="R72" s="1"/>
    </row>
    <row r="73" spans="2:18" ht="30" customHeight="1">
      <c r="B73" s="194"/>
      <c r="C73" s="527" t="s">
        <v>362</v>
      </c>
      <c r="D73" s="527"/>
      <c r="E73" s="527"/>
      <c r="F73" s="527"/>
      <c r="G73" s="266">
        <f>SUM(G71:G72)/2</f>
        <v>0.64999999999999991</v>
      </c>
      <c r="H73" s="243">
        <f>SUM(H71:H72)/2</f>
        <v>0.64999999999999991</v>
      </c>
      <c r="I73" s="245">
        <f>SUM(I71:I72)/2</f>
        <v>0.64999999999999991</v>
      </c>
      <c r="J73" s="245">
        <f>SUM(J71:J72)/2</f>
        <v>0.64999999999999991</v>
      </c>
      <c r="K73" s="247">
        <f>SUM(K71:K72)/2</f>
        <v>0.64999999999999991</v>
      </c>
      <c r="L73" s="275"/>
      <c r="M73" s="276"/>
      <c r="N73" s="277"/>
      <c r="Q73" s="1"/>
      <c r="R73" s="1"/>
    </row>
    <row r="74" spans="2:18" ht="21.75" customHeight="1">
      <c r="B74" s="212"/>
      <c r="C74" s="279"/>
      <c r="D74" s="279"/>
      <c r="E74" s="279"/>
      <c r="F74" s="279"/>
      <c r="G74" s="279"/>
      <c r="H74" s="280"/>
      <c r="I74" s="279"/>
      <c r="J74" s="279"/>
      <c r="K74" s="279"/>
      <c r="L74" s="279"/>
      <c r="M74" s="281"/>
      <c r="N74" s="48"/>
      <c r="Q74" s="1"/>
      <c r="R74" s="1"/>
    </row>
    <row r="75" spans="2:18" s="1" customFormat="1" ht="9.75" customHeight="1">
      <c r="C75" s="282"/>
      <c r="D75" s="282"/>
      <c r="E75" s="282"/>
      <c r="F75" s="277"/>
      <c r="G75" s="277"/>
      <c r="H75" s="33"/>
      <c r="I75" s="277"/>
      <c r="J75" s="277"/>
      <c r="K75" s="277"/>
      <c r="L75" s="277"/>
      <c r="M75" s="277"/>
      <c r="N75" s="277"/>
    </row>
    <row r="76" spans="2:18" s="1" customFormat="1"/>
    <row r="77" spans="2:18" s="1" customFormat="1"/>
    <row r="78" spans="2:18" s="1" customFormat="1"/>
    <row r="79" spans="2:18" s="1" customFormat="1"/>
    <row r="80" spans="2:18"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sheetData>
  <mergeCells count="63">
    <mergeCell ref="C72:E72"/>
    <mergeCell ref="C73:F73"/>
    <mergeCell ref="C66:E66"/>
    <mergeCell ref="C67:F67"/>
    <mergeCell ref="C69:K69"/>
    <mergeCell ref="C70:E70"/>
    <mergeCell ref="C71:E71"/>
    <mergeCell ref="C61:E61"/>
    <mergeCell ref="C62:E62"/>
    <mergeCell ref="C63:E63"/>
    <mergeCell ref="C64:E64"/>
    <mergeCell ref="C65:E65"/>
    <mergeCell ref="C55:E55"/>
    <mergeCell ref="C56:E56"/>
    <mergeCell ref="C57:E57"/>
    <mergeCell ref="C58:F58"/>
    <mergeCell ref="C60:L60"/>
    <mergeCell ref="C50:E50"/>
    <mergeCell ref="C51:E51"/>
    <mergeCell ref="C52:E52"/>
    <mergeCell ref="C53:E53"/>
    <mergeCell ref="C54:E54"/>
    <mergeCell ref="C47:L47"/>
    <mergeCell ref="C48:E49"/>
    <mergeCell ref="F48:F49"/>
    <mergeCell ref="G48:G49"/>
    <mergeCell ref="H48:H49"/>
    <mergeCell ref="I48:I49"/>
    <mergeCell ref="J48:J49"/>
    <mergeCell ref="K48:K49"/>
    <mergeCell ref="L48:L49"/>
    <mergeCell ref="C40:F40"/>
    <mergeCell ref="H40:M42"/>
    <mergeCell ref="C41:F41"/>
    <mergeCell ref="B44:M44"/>
    <mergeCell ref="B45:M45"/>
    <mergeCell ref="H31:L31"/>
    <mergeCell ref="C32:F32"/>
    <mergeCell ref="H32:L39"/>
    <mergeCell ref="C33:F33"/>
    <mergeCell ref="C34:F34"/>
    <mergeCell ref="C35:F35"/>
    <mergeCell ref="C36:F36"/>
    <mergeCell ref="C37:F37"/>
    <mergeCell ref="C38:F38"/>
    <mergeCell ref="C39:F39"/>
    <mergeCell ref="C27:F27"/>
    <mergeCell ref="C28:F28"/>
    <mergeCell ref="C29:F29"/>
    <mergeCell ref="C30:F30"/>
    <mergeCell ref="C31:F31"/>
    <mergeCell ref="Q21:R21"/>
    <mergeCell ref="C22:F22"/>
    <mergeCell ref="H22:L26"/>
    <mergeCell ref="C23:F23"/>
    <mergeCell ref="C24:F24"/>
    <mergeCell ref="C25:F25"/>
    <mergeCell ref="C26:F26"/>
    <mergeCell ref="B2:M2"/>
    <mergeCell ref="B3:M3"/>
    <mergeCell ref="B19:M19"/>
    <mergeCell ref="C21:F21"/>
    <mergeCell ref="H21:L21"/>
  </mergeCells>
  <pageMargins left="0.7" right="0.7" top="0.75" bottom="0.75" header="0.511811023622047" footer="0.511811023622047"/>
  <pageSetup orientation="portrait" horizontalDpi="300" verticalDpi="300"/>
  <drawing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9BBB59"/>
    <pageSetUpPr fitToPage="1"/>
  </sheetPr>
  <dimension ref="A1:AMJ1023"/>
  <sheetViews>
    <sheetView showGridLines="0" zoomScale="50" zoomScaleNormal="50" workbookViewId="0">
      <selection activeCell="Y15" sqref="Y15"/>
    </sheetView>
  </sheetViews>
  <sheetFormatPr baseColWidth="10" defaultColWidth="13.83203125" defaultRowHeight="16"/>
  <cols>
    <col min="1" max="1" width="10.1640625" style="1" customWidth="1"/>
    <col min="2" max="2" width="13.83203125" style="2"/>
    <col min="3" max="3" width="49.6640625" style="2" customWidth="1"/>
    <col min="4" max="4" width="110" style="2" customWidth="1"/>
    <col min="5" max="26" width="8.5" style="1" customWidth="1"/>
    <col min="27" max="185" width="13.83203125" style="1"/>
    <col min="186" max="1024" width="13.83203125" style="2"/>
  </cols>
  <sheetData>
    <row r="1" spans="1:185" s="1" customFormat="1" ht="9.75" customHeight="1"/>
    <row r="2" spans="1:185" s="3" customFormat="1" ht="45" customHeight="1">
      <c r="A2" s="1"/>
      <c r="B2" s="356" t="s">
        <v>6</v>
      </c>
      <c r="C2" s="356"/>
      <c r="D2" s="356"/>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row>
    <row r="3" spans="1:185" s="1" customFormat="1" ht="9.75" customHeight="1">
      <c r="B3" s="6"/>
      <c r="C3" s="6"/>
      <c r="D3" s="6"/>
    </row>
    <row r="4" spans="1:185" ht="30" customHeight="1">
      <c r="B4" s="349" t="s">
        <v>7</v>
      </c>
      <c r="C4" s="349"/>
      <c r="D4" s="349"/>
    </row>
    <row r="5" spans="1:185" ht="144" customHeight="1">
      <c r="B5" s="357" t="s">
        <v>8</v>
      </c>
      <c r="C5" s="357"/>
      <c r="D5" s="357"/>
    </row>
    <row r="6" spans="1:185" ht="156" customHeight="1">
      <c r="B6" s="357"/>
      <c r="C6" s="357"/>
      <c r="D6" s="357"/>
    </row>
    <row r="7" spans="1:185" s="1" customFormat="1" ht="19.5" customHeight="1">
      <c r="B7" s="6"/>
      <c r="C7" s="6"/>
      <c r="D7" s="6"/>
    </row>
    <row r="8" spans="1:185" ht="30" customHeight="1">
      <c r="B8" s="358" t="s">
        <v>9</v>
      </c>
      <c r="C8" s="358"/>
      <c r="D8" s="358"/>
    </row>
    <row r="9" spans="1:185" ht="24.75" customHeight="1">
      <c r="B9" s="8" t="s">
        <v>10</v>
      </c>
      <c r="C9" s="9"/>
      <c r="D9" s="10"/>
    </row>
    <row r="10" spans="1:185" ht="24.75" customHeight="1">
      <c r="B10" s="359" t="s">
        <v>11</v>
      </c>
      <c r="C10" s="359"/>
      <c r="D10" s="359"/>
    </row>
    <row r="11" spans="1:185" ht="24.75" customHeight="1">
      <c r="B11" s="360" t="s">
        <v>12</v>
      </c>
      <c r="C11" s="360"/>
      <c r="D11" s="360"/>
    </row>
    <row r="12" spans="1:185" ht="24.75" customHeight="1">
      <c r="B12" s="361" t="s">
        <v>13</v>
      </c>
      <c r="C12" s="361"/>
      <c r="D12" s="361"/>
    </row>
    <row r="13" spans="1:185" s="1" customFormat="1" ht="19.5" customHeight="1">
      <c r="B13" s="6"/>
      <c r="C13" s="6"/>
      <c r="D13" s="6"/>
    </row>
    <row r="14" spans="1:185" ht="30" customHeight="1">
      <c r="B14" s="349" t="s">
        <v>14</v>
      </c>
      <c r="C14" s="349"/>
      <c r="D14" s="349"/>
    </row>
    <row r="15" spans="1:185" ht="84" customHeight="1">
      <c r="B15" s="362" t="s">
        <v>15</v>
      </c>
      <c r="C15" s="362"/>
      <c r="D15" s="362"/>
    </row>
    <row r="16" spans="1:185" ht="79.5" customHeight="1">
      <c r="B16" s="362"/>
      <c r="C16" s="362"/>
      <c r="D16" s="362"/>
    </row>
    <row r="17" spans="1:185" s="1" customFormat="1" ht="9.75" customHeight="1">
      <c r="B17" s="6"/>
      <c r="C17" s="6"/>
      <c r="D17" s="6"/>
    </row>
    <row r="18" spans="1:185" ht="30" customHeight="1">
      <c r="B18" s="349" t="s">
        <v>16</v>
      </c>
      <c r="C18" s="349"/>
      <c r="D18" s="349"/>
    </row>
    <row r="19" spans="1:185" s="5" customFormat="1" ht="219.75" customHeight="1">
      <c r="A19" s="1"/>
      <c r="B19" s="363" t="s">
        <v>17</v>
      </c>
      <c r="C19" s="363"/>
      <c r="D19" s="363"/>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row>
    <row r="20" spans="1:185" s="1" customFormat="1" ht="28.5" customHeight="1"/>
    <row r="21" spans="1:185" ht="30" customHeight="1">
      <c r="B21" s="358" t="s">
        <v>18</v>
      </c>
      <c r="C21" s="358"/>
      <c r="D21" s="358"/>
    </row>
    <row r="22" spans="1:185" ht="38.25" customHeight="1">
      <c r="B22" s="350" t="s">
        <v>19</v>
      </c>
      <c r="C22" s="350"/>
      <c r="D22" s="350"/>
    </row>
    <row r="23" spans="1:185" ht="23.25" customHeight="1">
      <c r="B23" s="364" t="s">
        <v>20</v>
      </c>
      <c r="C23" s="364"/>
      <c r="D23" s="364"/>
    </row>
    <row r="24" spans="1:185" s="1" customFormat="1" ht="13.5" customHeight="1"/>
    <row r="25" spans="1:185" s="1" customFormat="1" ht="13.5" customHeight="1"/>
    <row r="26" spans="1:185" s="1" customFormat="1" ht="13.5" customHeight="1"/>
    <row r="27" spans="1:185" s="1" customFormat="1" ht="13.5" customHeight="1"/>
    <row r="28" spans="1:185" s="1" customFormat="1" ht="13.5" customHeight="1">
      <c r="B28" s="355"/>
      <c r="C28" s="355"/>
    </row>
    <row r="29" spans="1:185" s="1" customFormat="1" ht="13.5" customHeight="1"/>
    <row r="30" spans="1:185" s="1" customFormat="1" ht="13.5" customHeight="1"/>
    <row r="31" spans="1:185" s="1" customFormat="1" ht="13.5" customHeight="1"/>
    <row r="32" spans="1:185" s="1" customFormat="1" ht="13.5" customHeight="1"/>
    <row r="33" s="1" customFormat="1" ht="13.5" customHeight="1"/>
    <row r="34" s="1" customFormat="1" ht="13.5" customHeight="1"/>
    <row r="35" s="1" customFormat="1" ht="13.5" customHeight="1"/>
    <row r="36" s="1" customFormat="1" ht="13.5" customHeight="1"/>
    <row r="37" s="1" customFormat="1" ht="13.5" customHeight="1"/>
    <row r="38" s="1" customFormat="1" ht="13.5" customHeight="1"/>
    <row r="39" s="1" customFormat="1" ht="13.5" customHeight="1"/>
    <row r="40" s="1" customFormat="1" ht="13.5" customHeight="1"/>
    <row r="41" s="1" customFormat="1" ht="13.5" customHeight="1"/>
    <row r="42" s="1" customFormat="1" ht="13.5" customHeight="1"/>
    <row r="43" s="1" customFormat="1" ht="13.5" customHeight="1"/>
    <row r="44" s="1" customFormat="1" ht="13.5" customHeight="1"/>
    <row r="45" s="1" customFormat="1" ht="13.5" customHeight="1"/>
    <row r="46" s="1" customFormat="1" ht="13.5" customHeight="1"/>
    <row r="47" s="1" customFormat="1" ht="13.5" customHeight="1"/>
    <row r="48" s="1" customFormat="1" ht="13.5" customHeight="1"/>
    <row r="49" s="1" customFormat="1" ht="13.5" customHeight="1"/>
    <row r="50" s="1" customFormat="1" ht="13.5" customHeight="1"/>
    <row r="51" s="1" customFormat="1" ht="13.5" customHeight="1"/>
    <row r="52" s="1" customFormat="1" ht="13.5" customHeight="1"/>
    <row r="53" s="1" customFormat="1" ht="13.5" customHeight="1"/>
    <row r="54" s="1" customFormat="1" ht="13.5" customHeight="1"/>
    <row r="55" s="1" customFormat="1" ht="13.5" customHeight="1"/>
    <row r="56" s="1" customFormat="1" ht="13.5" customHeight="1"/>
    <row r="57" s="1" customFormat="1" ht="13.5" customHeight="1"/>
    <row r="58" s="1" customFormat="1" ht="13.5" customHeight="1"/>
    <row r="59" s="1" customFormat="1" ht="13.5" customHeight="1"/>
    <row r="60" s="1" customFormat="1" ht="13.5" customHeight="1"/>
    <row r="61" s="1" customFormat="1" ht="13.5" customHeight="1"/>
    <row r="62" s="1" customFormat="1" ht="13.5" customHeight="1"/>
    <row r="63" s="1" customFormat="1" ht="13.5" customHeight="1"/>
    <row r="64" s="1" customFormat="1" ht="13.5" customHeight="1"/>
    <row r="65" s="1" customFormat="1" ht="13.5" customHeight="1"/>
    <row r="66" s="1" customFormat="1" ht="13.5" customHeight="1"/>
    <row r="67" s="1" customFormat="1" ht="13.5" customHeight="1"/>
    <row r="68" s="1" customFormat="1" ht="13.5" customHeight="1"/>
    <row r="69" s="1" customFormat="1" ht="13.5" customHeight="1"/>
    <row r="70" s="1" customFormat="1" ht="13.5" customHeight="1"/>
    <row r="71" s="1" customFormat="1" ht="13.5" customHeight="1"/>
    <row r="72" s="1" customFormat="1" ht="13.5" customHeight="1"/>
    <row r="73" s="1" customFormat="1" ht="13.5" customHeight="1"/>
    <row r="74" s="1" customFormat="1" ht="13.5" customHeight="1"/>
    <row r="75" s="1" customFormat="1" ht="13.5" customHeight="1"/>
    <row r="76" s="1" customFormat="1" ht="13.5" customHeight="1"/>
    <row r="77" s="1" customFormat="1" ht="13.5" customHeight="1"/>
    <row r="78" s="1" customFormat="1" ht="13.5" customHeight="1"/>
    <row r="79" s="1" customFormat="1" ht="13.5" customHeight="1"/>
    <row r="80" s="1" customFormat="1" ht="13.5" customHeight="1"/>
    <row r="81" s="1" customFormat="1" ht="13.5" customHeight="1"/>
    <row r="82" s="1" customFormat="1" ht="13.5" customHeight="1"/>
    <row r="83" s="1" customFormat="1" ht="13.5" customHeight="1"/>
    <row r="84" s="1" customFormat="1" ht="13.5" customHeight="1"/>
    <row r="85" s="1" customFormat="1" ht="13.5" customHeight="1"/>
    <row r="86" s="1" customFormat="1" ht="13.5" customHeight="1"/>
    <row r="87" s="1" customFormat="1" ht="13.5" customHeight="1"/>
    <row r="88" s="1" customFormat="1" ht="13.5" customHeight="1"/>
    <row r="89" s="1" customFormat="1" ht="13.5" customHeight="1"/>
    <row r="90" s="1" customFormat="1" ht="13.5" customHeight="1"/>
    <row r="91" s="1" customFormat="1" ht="13.5" customHeight="1"/>
    <row r="92" s="1" customFormat="1" ht="13.5" customHeight="1"/>
    <row r="93" s="1" customFormat="1" ht="13.5" customHeight="1"/>
    <row r="94" s="1" customFormat="1" ht="13.5" customHeight="1"/>
    <row r="95" s="1" customFormat="1" ht="13.5" customHeight="1"/>
    <row r="96" s="1" customFormat="1" ht="13.5" customHeight="1"/>
    <row r="97" s="1" customFormat="1" ht="13.5" customHeight="1"/>
    <row r="98" s="1" customFormat="1" ht="13.5" customHeight="1"/>
    <row r="99" s="1" customFormat="1" ht="13.5" customHeight="1"/>
    <row r="100" s="1" customFormat="1" ht="13.5" customHeight="1"/>
    <row r="101" s="1" customFormat="1" ht="13.5" customHeight="1"/>
    <row r="102" s="1" customFormat="1" ht="13.5" customHeight="1"/>
    <row r="103" s="1" customFormat="1" ht="13.5" customHeight="1"/>
    <row r="104" s="1" customFormat="1" ht="13.5" customHeight="1"/>
    <row r="105" s="1" customFormat="1" ht="13.5" customHeight="1"/>
    <row r="106" s="1" customFormat="1" ht="13.5" customHeight="1"/>
    <row r="107" s="1" customFormat="1" ht="13.5" customHeight="1"/>
    <row r="108" s="1" customFormat="1" ht="13.5" customHeight="1"/>
    <row r="109" s="1" customFormat="1" ht="13.5" customHeight="1"/>
    <row r="110" s="1" customFormat="1" ht="13.5" customHeight="1"/>
    <row r="111" s="1" customFormat="1" ht="13.5" customHeight="1"/>
    <row r="112" s="1" customFormat="1" ht="13.5" customHeight="1"/>
    <row r="113" s="1" customFormat="1" ht="13.5" customHeight="1"/>
    <row r="114" s="1" customFormat="1" ht="13.5" customHeight="1"/>
    <row r="115" s="1" customFormat="1" ht="13.5" customHeight="1"/>
    <row r="116" s="1" customFormat="1" ht="13.5" customHeight="1"/>
    <row r="117" s="1" customFormat="1" ht="13.5" customHeight="1"/>
    <row r="118" s="1" customFormat="1" ht="13.5" customHeight="1"/>
    <row r="119" s="1" customFormat="1" ht="13.5" customHeight="1"/>
    <row r="120" s="1" customFormat="1" ht="13.5" customHeight="1"/>
    <row r="121" s="1" customFormat="1" ht="13.5" customHeight="1"/>
    <row r="122" s="1" customFormat="1" ht="13.5" customHeight="1"/>
    <row r="123" s="1" customFormat="1" ht="13.5" customHeight="1"/>
    <row r="124" s="1" customFormat="1" ht="13.5" customHeight="1"/>
    <row r="125" s="1" customFormat="1" ht="13.5" customHeight="1"/>
    <row r="126" s="1" customFormat="1" ht="13.5" customHeight="1"/>
    <row r="127" s="1" customFormat="1" ht="13.5" customHeight="1"/>
    <row r="128" s="1" customFormat="1" ht="13.5" customHeight="1"/>
    <row r="129" s="1" customFormat="1" ht="13.5" customHeight="1"/>
    <row r="130" s="1" customFormat="1" ht="13.5" customHeight="1"/>
    <row r="131" s="1" customFormat="1" ht="13.5" customHeight="1"/>
    <row r="132" s="1" customFormat="1" ht="13.5" customHeight="1"/>
    <row r="133" s="1" customFormat="1" ht="13.5" customHeight="1"/>
    <row r="134" s="1" customFormat="1" ht="13.5" customHeight="1"/>
    <row r="135" s="1" customFormat="1" ht="13.5" customHeight="1"/>
    <row r="136" s="1" customFormat="1" ht="13.5" customHeight="1"/>
    <row r="137" s="1" customFormat="1" ht="13.5" customHeight="1"/>
    <row r="138" s="1" customFormat="1" ht="13.5" customHeight="1"/>
    <row r="139" s="1" customFormat="1" ht="13.5" customHeight="1"/>
    <row r="140" s="1" customFormat="1" ht="13.5" customHeight="1"/>
    <row r="141" s="1" customFormat="1" ht="13.5" customHeight="1"/>
    <row r="142" s="1" customFormat="1" ht="13.5" customHeight="1"/>
    <row r="143" s="1" customFormat="1" ht="13.5" customHeight="1"/>
    <row r="144" s="1" customFormat="1" ht="13.5" customHeight="1"/>
    <row r="145" s="1" customFormat="1" ht="13.5" customHeight="1"/>
    <row r="146" s="1" customFormat="1" ht="13.5" customHeight="1"/>
    <row r="147" s="1" customFormat="1" ht="13.5" customHeight="1"/>
    <row r="148" s="1" customFormat="1" ht="13.5" customHeight="1"/>
    <row r="149" s="1" customFormat="1" ht="13.5" customHeight="1"/>
    <row r="150" s="1" customFormat="1" ht="13.5" customHeight="1"/>
    <row r="151" s="1" customFormat="1" ht="13.5" customHeight="1"/>
    <row r="152" s="1" customFormat="1" ht="13.5" customHeight="1"/>
    <row r="153" s="1" customFormat="1" ht="13.5" customHeight="1"/>
    <row r="154" s="1" customFormat="1" ht="13.5" customHeight="1"/>
    <row r="155" s="1" customFormat="1" ht="13.5" customHeight="1"/>
    <row r="156" s="1" customFormat="1" ht="13.5" customHeight="1"/>
    <row r="157" s="1" customFormat="1" ht="13.5" customHeight="1"/>
    <row r="158" s="1" customFormat="1" ht="13.5" customHeight="1"/>
    <row r="159" s="1" customFormat="1" ht="13.5" customHeight="1"/>
    <row r="160" s="1" customFormat="1" ht="13.5" customHeight="1"/>
    <row r="161" s="1" customFormat="1" ht="13.5" customHeight="1"/>
    <row r="162" s="1" customFormat="1" ht="13.5" customHeight="1"/>
    <row r="163" s="1" customFormat="1" ht="13.5" customHeight="1"/>
    <row r="164" s="1" customFormat="1" ht="13.5" customHeight="1"/>
    <row r="165" s="1" customFormat="1" ht="13.5" customHeight="1"/>
    <row r="166" s="1" customFormat="1" ht="13.5" customHeight="1"/>
    <row r="167" s="1" customFormat="1" ht="13.5" customHeight="1"/>
    <row r="168" s="1" customFormat="1" ht="13.5" customHeight="1"/>
    <row r="169" s="1" customFormat="1" ht="13.5" customHeight="1"/>
    <row r="170" s="1" customFormat="1" ht="13.5" customHeight="1"/>
    <row r="171" s="1" customFormat="1" ht="13.5" customHeight="1"/>
    <row r="172" s="1" customFormat="1" ht="13.5" customHeight="1"/>
    <row r="173" s="1" customFormat="1" ht="13.5" customHeight="1"/>
    <row r="174" s="1" customFormat="1" ht="13.5" customHeight="1"/>
    <row r="175" s="1" customFormat="1" ht="13.5" customHeight="1"/>
    <row r="176" s="1" customFormat="1" ht="13.5" customHeight="1"/>
    <row r="177" s="1" customFormat="1" ht="13.5" customHeight="1"/>
    <row r="178" s="1" customFormat="1" ht="13.5" customHeight="1"/>
    <row r="179" s="1" customFormat="1" ht="13.5" customHeight="1"/>
    <row r="180" s="1" customFormat="1" ht="13.5" customHeight="1"/>
    <row r="181" s="1" customFormat="1" ht="13.5" customHeight="1"/>
    <row r="182" s="1" customFormat="1" ht="13.5" customHeight="1"/>
    <row r="183" s="1" customFormat="1" ht="13.5" customHeight="1"/>
    <row r="184" s="1" customFormat="1" ht="13.5" customHeight="1"/>
    <row r="185" s="1" customFormat="1" ht="13.5" customHeight="1"/>
    <row r="186" s="1" customFormat="1" ht="13.5" customHeight="1"/>
    <row r="187" s="1" customFormat="1" ht="13.5" customHeight="1"/>
    <row r="188" s="1" customFormat="1" ht="13.5" customHeight="1"/>
    <row r="189" s="1" customFormat="1" ht="13.5" customHeight="1"/>
    <row r="190" s="1" customFormat="1" ht="13.5" customHeight="1"/>
    <row r="191" s="1" customFormat="1" ht="13.5" customHeight="1"/>
    <row r="192" s="1" customFormat="1" ht="13.5" customHeight="1"/>
    <row r="193" s="1" customFormat="1" ht="13.5" customHeight="1"/>
    <row r="194" s="1" customFormat="1" ht="13.5" customHeight="1"/>
    <row r="195" s="1" customFormat="1" ht="13.5" customHeight="1"/>
    <row r="196" s="1" customFormat="1" ht="13.5" customHeight="1"/>
    <row r="197" s="1" customFormat="1" ht="13.5" customHeight="1"/>
    <row r="198" s="1" customFormat="1" ht="13.5" customHeight="1"/>
    <row r="199" s="1" customFormat="1" ht="13.5" customHeight="1"/>
    <row r="200" s="1" customFormat="1" ht="13.5" customHeight="1"/>
    <row r="201" s="1" customFormat="1" ht="13.5" customHeight="1"/>
    <row r="202" s="1" customFormat="1" ht="13.5" customHeight="1"/>
    <row r="203" s="1" customFormat="1" ht="13.5" customHeight="1"/>
    <row r="204" s="1" customFormat="1" ht="13.5" customHeight="1"/>
    <row r="205" s="1" customFormat="1" ht="13.5" customHeight="1"/>
    <row r="206" s="1" customFormat="1" ht="13.5" customHeight="1"/>
    <row r="207" s="1" customFormat="1" ht="13.5" customHeight="1"/>
    <row r="208" s="1" customFormat="1" ht="13.5" customHeight="1"/>
    <row r="209" s="1" customFormat="1" ht="13.5" customHeight="1"/>
    <row r="210" s="1" customFormat="1" ht="13.5" customHeight="1"/>
    <row r="211" s="1" customFormat="1" ht="13.5" customHeight="1"/>
    <row r="212" s="1" customFormat="1" ht="13.5" customHeight="1"/>
    <row r="213" s="1" customFormat="1" ht="13.5" customHeight="1"/>
    <row r="214" s="1" customFormat="1" ht="13.5" customHeight="1"/>
    <row r="215" s="1" customFormat="1" ht="13.5" customHeight="1"/>
    <row r="216" s="1" customFormat="1" ht="13.5" customHeight="1"/>
    <row r="217" s="1" customFormat="1" ht="13.5" customHeight="1"/>
    <row r="218" s="1" customFormat="1" ht="13.5" customHeight="1"/>
    <row r="219" s="1" customFormat="1" ht="13.5" customHeight="1"/>
    <row r="220" s="1" customFormat="1" ht="13.5" customHeight="1"/>
    <row r="221" s="1" customFormat="1" ht="13.5" customHeight="1"/>
    <row r="222" s="1" customFormat="1" ht="13.5" customHeight="1"/>
    <row r="223" s="1" customFormat="1" ht="13.5" customHeight="1"/>
    <row r="224" s="1" customFormat="1" ht="13.5" customHeight="1"/>
    <row r="225" s="1" customFormat="1" ht="13.5" customHeight="1"/>
    <row r="226" s="1" customFormat="1" ht="13.5" customHeight="1"/>
    <row r="227" s="1" customFormat="1" ht="13.5" customHeight="1"/>
    <row r="228" s="1" customFormat="1" ht="13.5" customHeight="1"/>
    <row r="229" s="1" customFormat="1" ht="13.5" customHeight="1"/>
    <row r="230" s="1" customFormat="1" ht="13.5" customHeight="1"/>
    <row r="231" s="1" customFormat="1" ht="13.5" customHeight="1"/>
    <row r="232" s="1" customFormat="1" ht="13.5" customHeight="1"/>
    <row r="233" s="1" customFormat="1" ht="13.5" customHeight="1"/>
    <row r="234" s="1" customFormat="1" ht="13.5" customHeight="1"/>
    <row r="235" s="1" customFormat="1" ht="13.5" customHeight="1"/>
    <row r="236" s="1" customFormat="1" ht="13.5" customHeight="1"/>
    <row r="237" s="1" customFormat="1" ht="13.5" customHeight="1"/>
    <row r="238" s="1" customFormat="1" ht="13.5" customHeight="1"/>
    <row r="239" s="1" customFormat="1" ht="13.5" customHeight="1"/>
    <row r="240" s="1" customFormat="1" ht="13.5" customHeight="1"/>
    <row r="241" s="1" customFormat="1" ht="13.5" customHeight="1"/>
    <row r="242" s="1" customFormat="1" ht="13.5" customHeight="1"/>
    <row r="243" s="1" customFormat="1" ht="13.5" customHeight="1"/>
    <row r="244" s="1" customFormat="1" ht="13.5" customHeight="1"/>
    <row r="245" s="1" customFormat="1" ht="13.5" customHeight="1"/>
    <row r="246" s="1" customFormat="1" ht="13.5" customHeight="1"/>
    <row r="247" s="1" customFormat="1" ht="13.5" customHeight="1"/>
    <row r="248" s="1" customFormat="1" ht="13.5" customHeight="1"/>
    <row r="249" s="1" customFormat="1" ht="13.5" customHeight="1"/>
    <row r="250" s="1" customFormat="1" ht="13.5" customHeight="1"/>
    <row r="251" s="1" customFormat="1" ht="13.5" customHeight="1"/>
    <row r="252" s="1" customFormat="1" ht="13.5" customHeight="1"/>
    <row r="253" s="1" customFormat="1" ht="13.5" customHeight="1"/>
    <row r="254" s="1" customFormat="1" ht="13.5" customHeight="1"/>
    <row r="255" s="1" customFormat="1" ht="13.5" customHeight="1"/>
    <row r="256" s="1" customFormat="1" ht="13.5" customHeight="1"/>
    <row r="257" s="1" customFormat="1" ht="13.5" customHeight="1"/>
    <row r="258" s="1" customFormat="1" ht="13.5" customHeight="1"/>
    <row r="259" s="1" customFormat="1" ht="13.5" customHeight="1"/>
    <row r="260" s="1" customFormat="1" ht="13.5" customHeight="1"/>
    <row r="261" s="1" customFormat="1" ht="13.5" customHeight="1"/>
    <row r="262" s="1" customFormat="1" ht="13.5" customHeight="1"/>
    <row r="263" s="1" customFormat="1" ht="13.5" customHeight="1"/>
    <row r="264" s="1" customFormat="1" ht="13.5" customHeight="1"/>
    <row r="265" s="1" customFormat="1" ht="13.5" customHeight="1"/>
    <row r="266" s="1" customFormat="1" ht="13.5" customHeight="1"/>
    <row r="267" s="1" customFormat="1" ht="13.5" customHeight="1"/>
    <row r="268" s="1" customFormat="1" ht="13.5" customHeight="1"/>
    <row r="269" s="1" customFormat="1" ht="13.5" customHeight="1"/>
    <row r="270" s="1" customFormat="1" ht="13.5" customHeight="1"/>
    <row r="271" s="1" customFormat="1" ht="13.5" customHeight="1"/>
    <row r="272" s="1" customFormat="1" ht="13.5" customHeight="1"/>
    <row r="273" s="1" customFormat="1" ht="13.5" customHeight="1"/>
    <row r="274" s="1" customFormat="1" ht="13.5" customHeight="1"/>
    <row r="275" s="1" customFormat="1" ht="13.5" customHeight="1"/>
    <row r="276" s="1" customFormat="1" ht="13.5" customHeight="1"/>
    <row r="277" s="1" customFormat="1" ht="13.5" customHeight="1"/>
    <row r="278" s="1" customFormat="1" ht="13.5" customHeight="1"/>
    <row r="279" s="1" customFormat="1" ht="13.5" customHeight="1"/>
    <row r="280" s="1" customFormat="1" ht="13.5" customHeight="1"/>
    <row r="281" s="1" customFormat="1" ht="13.5" customHeight="1"/>
    <row r="282" s="1" customFormat="1" ht="13.5" customHeight="1"/>
    <row r="283" s="1" customFormat="1" ht="13.5" customHeight="1"/>
    <row r="284" s="1" customFormat="1" ht="13.5" customHeight="1"/>
    <row r="285" s="1" customFormat="1" ht="13.5" customHeight="1"/>
    <row r="286" s="1" customFormat="1" ht="13.5" customHeight="1"/>
    <row r="287" s="1" customFormat="1" ht="13.5" customHeight="1"/>
    <row r="288" s="1" customFormat="1" ht="13.5" customHeight="1"/>
    <row r="289" s="1" customFormat="1" ht="13.5" customHeight="1"/>
    <row r="290" s="1" customFormat="1" ht="13.5" customHeight="1"/>
    <row r="291" s="1" customFormat="1" ht="13.5" customHeight="1"/>
    <row r="292" s="1" customFormat="1" ht="13.5" customHeight="1"/>
    <row r="293" s="1" customFormat="1" ht="13.5" customHeight="1"/>
    <row r="294" s="1" customFormat="1" ht="13.5" customHeight="1"/>
    <row r="295" s="1" customFormat="1" ht="13.5" customHeight="1"/>
    <row r="296" s="1" customFormat="1" ht="13.5" customHeight="1"/>
    <row r="297" s="1" customFormat="1" ht="13.5" customHeight="1"/>
    <row r="298" s="1" customFormat="1" ht="13.5" customHeight="1"/>
    <row r="299" s="1" customFormat="1" ht="13.5" customHeight="1"/>
    <row r="300" s="1" customFormat="1" ht="13.5" customHeight="1"/>
    <row r="301" s="1" customFormat="1" ht="13.5" customHeight="1"/>
    <row r="302" s="1" customFormat="1" ht="13.5" customHeight="1"/>
    <row r="303" s="1" customFormat="1" ht="13.5" customHeight="1"/>
    <row r="304" s="1" customFormat="1" ht="13.5" customHeight="1"/>
    <row r="305" s="1" customFormat="1" ht="13.5" customHeight="1"/>
    <row r="306" s="1" customFormat="1" ht="13.5" customHeight="1"/>
    <row r="307" s="1" customFormat="1" ht="13.5" customHeight="1"/>
    <row r="308" s="1" customFormat="1" ht="13.5" customHeight="1"/>
    <row r="309" s="1" customFormat="1" ht="13.5" customHeight="1"/>
    <row r="310" s="1" customFormat="1" ht="13.5" customHeight="1"/>
    <row r="311" s="1" customFormat="1" ht="13.5" customHeight="1"/>
    <row r="312" s="1" customFormat="1" ht="13.5" customHeight="1"/>
    <row r="313" s="1" customFormat="1" ht="13.5" customHeight="1"/>
    <row r="314" s="1" customFormat="1" ht="13.5" customHeight="1"/>
    <row r="315" s="1" customFormat="1" ht="13.5" customHeight="1"/>
    <row r="316" s="1" customFormat="1" ht="13.5" customHeight="1"/>
    <row r="317" s="1" customFormat="1" ht="13.5" customHeight="1"/>
    <row r="318" s="1" customFormat="1" ht="13.5" customHeight="1"/>
    <row r="319" s="1" customFormat="1" ht="13.5" customHeight="1"/>
    <row r="320" s="1" customFormat="1" ht="13.5" customHeight="1"/>
    <row r="321" s="1" customFormat="1" ht="13.5" customHeight="1"/>
    <row r="322" s="1" customFormat="1" ht="13.5" customHeight="1"/>
    <row r="323" s="1" customFormat="1" ht="13.5" customHeight="1"/>
    <row r="324" s="1" customFormat="1" ht="13.5" customHeight="1"/>
    <row r="325" s="1" customFormat="1" ht="13.5" customHeight="1"/>
    <row r="326" s="1" customFormat="1" ht="13.5" customHeight="1"/>
    <row r="327" s="1" customFormat="1" ht="13.5" customHeight="1"/>
    <row r="328" s="1" customFormat="1" ht="13.5" customHeight="1"/>
    <row r="329" s="1" customFormat="1" ht="13.5" customHeight="1"/>
    <row r="330" s="1" customFormat="1" ht="13.5" customHeight="1"/>
    <row r="331" s="1" customFormat="1" ht="13.5" customHeight="1"/>
    <row r="332" s="1" customFormat="1" ht="13.5" customHeight="1"/>
    <row r="333" s="1" customFormat="1" ht="13.5" customHeight="1"/>
    <row r="334" s="1" customFormat="1" ht="13.5" customHeight="1"/>
    <row r="335" s="1" customFormat="1" ht="13.5" customHeight="1"/>
    <row r="336" s="1" customFormat="1" ht="13.5" customHeight="1"/>
    <row r="337" s="1" customFormat="1" ht="13.5" customHeight="1"/>
    <row r="338" s="1" customFormat="1" ht="13.5" customHeight="1"/>
    <row r="339" s="1" customFormat="1" ht="13.5" customHeight="1"/>
    <row r="340" s="1" customFormat="1" ht="13.5" customHeight="1"/>
    <row r="341" s="1" customFormat="1" ht="13.5" customHeight="1"/>
    <row r="342" s="1" customFormat="1" ht="13.5" customHeight="1"/>
    <row r="343" s="1" customFormat="1" ht="13.5" customHeight="1"/>
    <row r="344" s="1" customFormat="1" ht="13.5" customHeight="1"/>
    <row r="345" s="1" customFormat="1" ht="13.5" customHeight="1"/>
    <row r="346" s="1" customFormat="1" ht="13.5" customHeight="1"/>
    <row r="347" s="1" customFormat="1" ht="13.5" customHeight="1"/>
    <row r="348" s="1" customFormat="1" ht="13.5" customHeight="1"/>
    <row r="349" s="1" customFormat="1" ht="13.5" customHeight="1"/>
    <row r="350" s="1" customFormat="1" ht="13.5" customHeight="1"/>
    <row r="351" s="1" customFormat="1" ht="13.5" customHeight="1"/>
    <row r="352" s="1" customFormat="1" ht="13.5" customHeight="1"/>
    <row r="353" s="1" customFormat="1" ht="13.5" customHeight="1"/>
    <row r="354" s="1" customFormat="1" ht="13.5" customHeight="1"/>
    <row r="355" s="1" customFormat="1" ht="13.5" customHeight="1"/>
    <row r="356" s="1" customFormat="1" ht="13.5" customHeight="1"/>
    <row r="357" s="1" customFormat="1" ht="13.5" customHeight="1"/>
    <row r="358" s="1" customFormat="1" ht="13.5" customHeight="1"/>
    <row r="359" s="1" customFormat="1" ht="13.5" customHeight="1"/>
    <row r="360" s="1" customFormat="1" ht="13.5" customHeight="1"/>
    <row r="361" s="1" customFormat="1" ht="13.5" customHeight="1"/>
    <row r="362" s="1" customFormat="1" ht="13.5" customHeight="1"/>
    <row r="363" s="1" customFormat="1" ht="13.5" customHeight="1"/>
    <row r="364" s="1" customFormat="1" ht="13.5" customHeight="1"/>
    <row r="365" s="1" customFormat="1" ht="13.5" customHeight="1"/>
    <row r="366" s="1" customFormat="1" ht="13.5" customHeight="1"/>
    <row r="367" s="1" customFormat="1" ht="13.5" customHeight="1"/>
    <row r="368" s="1" customFormat="1" ht="13.5" customHeight="1"/>
    <row r="369" s="1" customFormat="1" ht="13.5" customHeight="1"/>
    <row r="370" s="1" customFormat="1" ht="13.5" customHeight="1"/>
    <row r="371" s="1" customFormat="1" ht="13.5" customHeight="1"/>
    <row r="372" s="1" customFormat="1" ht="13.5" customHeight="1"/>
    <row r="373" s="1" customFormat="1" ht="13.5" customHeight="1"/>
    <row r="374" s="1" customFormat="1" ht="13.5" customHeight="1"/>
    <row r="375" s="1" customFormat="1" ht="13.5" customHeight="1"/>
    <row r="376" s="1" customFormat="1" ht="13.5" customHeight="1"/>
    <row r="377" s="1" customFormat="1" ht="13.5" customHeight="1"/>
    <row r="378" s="1" customFormat="1" ht="13.5" customHeight="1"/>
    <row r="379" s="1" customFormat="1" ht="13.5" customHeight="1"/>
    <row r="380" s="1" customFormat="1" ht="13.5" customHeight="1"/>
    <row r="381" s="1" customFormat="1" ht="13.5" customHeight="1"/>
    <row r="382" s="1" customFormat="1" ht="13.5" customHeight="1"/>
    <row r="383" s="1" customFormat="1" ht="13.5" customHeight="1"/>
    <row r="384" s="1" customFormat="1" ht="13.5" customHeight="1"/>
    <row r="385" s="1" customFormat="1" ht="13.5" customHeight="1"/>
    <row r="386" s="1" customFormat="1" ht="13.5" customHeight="1"/>
    <row r="387" s="1" customFormat="1" ht="13.5" customHeight="1"/>
    <row r="388" s="1" customFormat="1" ht="13.5" customHeight="1"/>
    <row r="389" s="1" customFormat="1" ht="13.5" customHeight="1"/>
    <row r="390" s="1" customFormat="1" ht="13.5" customHeight="1"/>
    <row r="391" s="1" customFormat="1" ht="13.5" customHeight="1"/>
    <row r="392" s="1" customFormat="1" ht="13.5" customHeight="1"/>
    <row r="393" s="1" customFormat="1" ht="13.5" customHeight="1"/>
    <row r="394" s="1" customFormat="1" ht="13.5" customHeight="1"/>
    <row r="395" s="1" customFormat="1" ht="13.5" customHeight="1"/>
    <row r="396" s="1" customFormat="1" ht="13.5" customHeight="1"/>
    <row r="397" s="1" customFormat="1" ht="13.5" customHeight="1"/>
    <row r="398" s="1" customFormat="1" ht="13.5" customHeight="1"/>
    <row r="399" s="1" customFormat="1" ht="13.5" customHeight="1"/>
    <row r="400" s="1" customFormat="1" ht="13.5" customHeight="1"/>
    <row r="401" s="1" customFormat="1" ht="13.5" customHeight="1"/>
    <row r="402" s="1" customFormat="1" ht="13.5" customHeight="1"/>
    <row r="403" s="1" customFormat="1" ht="13.5" customHeight="1"/>
    <row r="404" s="1" customFormat="1" ht="13.5" customHeight="1"/>
    <row r="405" s="1" customFormat="1" ht="13.5" customHeight="1"/>
    <row r="406" s="1" customFormat="1" ht="13.5" customHeight="1"/>
    <row r="407" s="1" customFormat="1" ht="13.5" customHeight="1"/>
    <row r="408" s="1" customFormat="1" ht="13.5" customHeight="1"/>
    <row r="409" s="1" customFormat="1" ht="13.5" customHeight="1"/>
    <row r="410" s="1" customFormat="1" ht="13.5" customHeight="1"/>
    <row r="411" s="1" customFormat="1" ht="13.5" customHeight="1"/>
    <row r="412" s="1" customFormat="1" ht="13.5" customHeight="1"/>
    <row r="413" s="1" customFormat="1" ht="13.5" customHeight="1"/>
    <row r="414" s="1" customFormat="1" ht="13.5" customHeight="1"/>
    <row r="415" s="1" customFormat="1" ht="13.5" customHeight="1"/>
    <row r="416" s="1" customFormat="1" ht="13.5" customHeight="1"/>
    <row r="417" s="1" customFormat="1" ht="13.5" customHeight="1"/>
    <row r="418" s="1" customFormat="1" ht="13.5" customHeight="1"/>
    <row r="419" s="1" customFormat="1" ht="13.5" customHeight="1"/>
    <row r="420" s="1" customFormat="1" ht="13.5" customHeight="1"/>
    <row r="421" s="1" customFormat="1" ht="13.5" customHeight="1"/>
    <row r="422" s="1" customFormat="1" ht="13.5" customHeight="1"/>
    <row r="423" s="1" customFormat="1" ht="13.5" customHeight="1"/>
    <row r="424" s="1" customFormat="1" ht="13.5" customHeight="1"/>
    <row r="425" s="1" customFormat="1" ht="13.5" customHeight="1"/>
    <row r="426" s="1" customFormat="1" ht="13.5" customHeight="1"/>
    <row r="427" s="1" customFormat="1" ht="13.5" customHeight="1"/>
    <row r="428" s="1" customFormat="1" ht="13.5" customHeight="1"/>
    <row r="429" s="1" customFormat="1" ht="13.5" customHeight="1"/>
    <row r="430" s="1" customFormat="1" ht="13.5" customHeight="1"/>
    <row r="431" s="1" customFormat="1" ht="13.5" customHeight="1"/>
    <row r="432" s="1" customFormat="1" ht="13.5" customHeight="1"/>
    <row r="433" s="1" customFormat="1" ht="13.5" customHeight="1"/>
    <row r="434" s="1" customFormat="1" ht="13.5" customHeight="1"/>
    <row r="435" s="1" customFormat="1" ht="13.5" customHeight="1"/>
    <row r="436" s="1" customFormat="1" ht="13.5" customHeight="1"/>
    <row r="437" s="1" customFormat="1" ht="13.5" customHeight="1"/>
    <row r="438" s="1" customFormat="1" ht="13.5" customHeight="1"/>
    <row r="439" s="1" customFormat="1" ht="13.5" customHeight="1"/>
    <row r="440" s="1" customFormat="1" ht="13.5" customHeight="1"/>
    <row r="441" s="1" customFormat="1" ht="13.5" customHeight="1"/>
    <row r="442" s="1" customFormat="1" ht="13.5" customHeight="1"/>
    <row r="443" s="1" customFormat="1" ht="13.5" customHeight="1"/>
    <row r="444" s="1" customFormat="1" ht="13.5" customHeight="1"/>
    <row r="445" s="1" customFormat="1" ht="13.5" customHeight="1"/>
    <row r="446" s="1" customFormat="1" ht="13.5" customHeight="1"/>
    <row r="447" s="1" customFormat="1" ht="13.5" customHeight="1"/>
    <row r="448" s="1" customFormat="1" ht="13.5" customHeight="1"/>
    <row r="449" s="1" customFormat="1" ht="13.5" customHeight="1"/>
    <row r="450" s="1" customFormat="1" ht="13.5" customHeight="1"/>
    <row r="451" s="1" customFormat="1" ht="13.5" customHeight="1"/>
    <row r="452" s="1" customFormat="1" ht="13.5" customHeight="1"/>
    <row r="453" s="1" customFormat="1" ht="13.5" customHeight="1"/>
    <row r="454" s="1" customFormat="1" ht="13.5" customHeight="1"/>
    <row r="455" s="1" customFormat="1" ht="13.5" customHeight="1"/>
    <row r="456" s="1" customFormat="1" ht="13.5" customHeight="1"/>
    <row r="457" s="1" customFormat="1" ht="13.5" customHeight="1"/>
    <row r="458" s="1" customFormat="1" ht="13.5" customHeight="1"/>
    <row r="459" s="1" customFormat="1" ht="13.5" customHeight="1"/>
    <row r="460" s="1" customFormat="1" ht="13.5" customHeight="1"/>
    <row r="461" s="1" customFormat="1" ht="13.5" customHeight="1"/>
    <row r="462" s="1" customFormat="1" ht="13.5" customHeight="1"/>
    <row r="463" s="1" customFormat="1" ht="13.5" customHeight="1"/>
    <row r="464" s="1" customFormat="1" ht="13.5" customHeight="1"/>
    <row r="465" s="1" customFormat="1" ht="13.5" customHeight="1"/>
    <row r="466" s="1" customFormat="1" ht="13.5" customHeight="1"/>
    <row r="467" s="1" customFormat="1" ht="13.5" customHeight="1"/>
    <row r="468" s="1" customFormat="1" ht="13.5" customHeight="1"/>
    <row r="469" s="1" customFormat="1" ht="13.5" customHeight="1"/>
    <row r="470" s="1" customFormat="1" ht="13.5" customHeight="1"/>
    <row r="471" s="1" customFormat="1" ht="13.5" customHeight="1"/>
    <row r="472" s="1" customFormat="1" ht="13.5" customHeight="1"/>
    <row r="473" s="1" customFormat="1" ht="13.5" customHeight="1"/>
    <row r="474" s="1" customFormat="1" ht="13.5" customHeight="1"/>
    <row r="475" s="1" customFormat="1" ht="13.5" customHeight="1"/>
    <row r="476" s="1" customFormat="1" ht="13.5" customHeight="1"/>
    <row r="477" s="1" customFormat="1" ht="13.5" customHeight="1"/>
    <row r="478" s="1" customFormat="1" ht="13.5" customHeight="1"/>
    <row r="479" s="1" customFormat="1" ht="13.5" customHeight="1"/>
    <row r="480" s="1" customFormat="1" ht="13.5" customHeight="1"/>
    <row r="481" s="1" customFormat="1" ht="13.5" customHeight="1"/>
    <row r="482" s="1" customFormat="1" ht="13.5" customHeight="1"/>
    <row r="483" s="1" customFormat="1" ht="13.5" customHeight="1"/>
    <row r="484" s="1" customFormat="1" ht="13.5" customHeight="1"/>
    <row r="485" s="1" customFormat="1" ht="13.5" customHeight="1"/>
    <row r="486" s="1" customFormat="1" ht="13.5" customHeight="1"/>
    <row r="487" s="1" customFormat="1" ht="13.5" customHeight="1"/>
    <row r="488" s="1" customFormat="1" ht="13.5" customHeight="1"/>
    <row r="489" s="1" customFormat="1" ht="13.5" customHeight="1"/>
    <row r="490" s="1" customFormat="1" ht="13.5" customHeight="1"/>
    <row r="491" s="1" customFormat="1" ht="13.5" customHeight="1"/>
    <row r="492" s="1" customFormat="1" ht="13.5" customHeight="1"/>
    <row r="493" s="1" customFormat="1" ht="13.5" customHeight="1"/>
    <row r="494" s="1" customFormat="1" ht="13.5" customHeight="1"/>
    <row r="495" s="1" customFormat="1" ht="13.5" customHeight="1"/>
    <row r="496" s="1" customFormat="1" ht="13.5" customHeight="1"/>
    <row r="497" s="1" customFormat="1" ht="13.5" customHeight="1"/>
    <row r="498" s="1" customFormat="1" ht="13.5" customHeight="1"/>
    <row r="499" s="1" customFormat="1" ht="13.5" customHeight="1"/>
    <row r="500" s="1" customFormat="1" ht="13.5" customHeight="1"/>
    <row r="501" s="1" customFormat="1" ht="13.5" customHeight="1"/>
    <row r="502" s="1" customFormat="1" ht="13.5" customHeight="1"/>
    <row r="503" s="1" customFormat="1" ht="13.5" customHeight="1"/>
    <row r="504" s="1" customFormat="1" ht="13.5" customHeight="1"/>
    <row r="505" s="1" customFormat="1" ht="13.5" customHeight="1"/>
    <row r="506" s="1" customFormat="1" ht="13.5" customHeight="1"/>
    <row r="507" s="1" customFormat="1" ht="13.5" customHeight="1"/>
    <row r="508" s="1" customFormat="1" ht="13.5" customHeight="1"/>
    <row r="509" s="1" customFormat="1" ht="13.5" customHeight="1"/>
    <row r="510" s="1" customFormat="1" ht="13.5" customHeight="1"/>
    <row r="511" s="1" customFormat="1" ht="13.5" customHeight="1"/>
    <row r="512" s="1" customFormat="1" ht="13.5" customHeight="1"/>
    <row r="513" s="1" customFormat="1" ht="13.5" customHeight="1"/>
    <row r="514" s="1" customFormat="1" ht="13.5" customHeight="1"/>
    <row r="515" s="1" customFormat="1" ht="13.5" customHeight="1"/>
    <row r="516" s="1" customFormat="1" ht="13.5" customHeight="1"/>
    <row r="517" s="1" customFormat="1" ht="13.5" customHeight="1"/>
    <row r="518" s="1" customFormat="1" ht="13.5" customHeight="1"/>
    <row r="519" s="1" customFormat="1" ht="13.5" customHeight="1"/>
    <row r="520" s="1" customFormat="1" ht="13.5" customHeight="1"/>
    <row r="521" s="1" customFormat="1" ht="13.5" customHeight="1"/>
    <row r="522" s="1" customFormat="1" ht="13.5" customHeight="1"/>
    <row r="523" s="1" customFormat="1" ht="13.5" customHeight="1"/>
    <row r="524" s="1" customFormat="1" ht="13.5" customHeight="1"/>
    <row r="525" s="1" customFormat="1" ht="13.5" customHeight="1"/>
    <row r="526" s="1" customFormat="1" ht="13.5" customHeight="1"/>
    <row r="527" s="1" customFormat="1" ht="13.5" customHeight="1"/>
    <row r="528" s="1" customFormat="1" ht="13.5" customHeight="1"/>
    <row r="529" s="1" customFormat="1" ht="13.5" customHeight="1"/>
    <row r="530" s="1" customFormat="1" ht="13.5" customHeight="1"/>
    <row r="531" s="1" customFormat="1" ht="13.5" customHeight="1"/>
    <row r="532" s="1" customFormat="1" ht="13.5" customHeight="1"/>
    <row r="533" s="1" customFormat="1" ht="13.5" customHeight="1"/>
    <row r="534" s="1" customFormat="1" ht="13.5" customHeight="1"/>
    <row r="535" s="1" customFormat="1" ht="13.5" customHeight="1"/>
    <row r="536" s="1" customFormat="1" ht="13.5" customHeight="1"/>
    <row r="537" s="1" customFormat="1" ht="13.5" customHeight="1"/>
    <row r="538" s="1" customFormat="1" ht="13.5" customHeight="1"/>
    <row r="539" s="1" customFormat="1" ht="13.5" customHeight="1"/>
    <row r="540" s="1" customFormat="1" ht="13.5" customHeight="1"/>
    <row r="541" s="1" customFormat="1" ht="13.5" customHeight="1"/>
    <row r="542" s="1" customFormat="1" ht="13.5" customHeight="1"/>
    <row r="543" s="1" customFormat="1" ht="13.5" customHeight="1"/>
    <row r="544" s="1" customFormat="1" ht="13.5" customHeight="1"/>
    <row r="545" s="1" customFormat="1" ht="13.5" customHeight="1"/>
    <row r="546" s="1" customFormat="1" ht="13.5" customHeight="1"/>
    <row r="547" s="1" customFormat="1" ht="13.5" customHeight="1"/>
    <row r="548" s="1" customFormat="1" ht="13.5" customHeight="1"/>
    <row r="549" s="1" customFormat="1" ht="13.5" customHeight="1"/>
    <row r="550" s="1" customFormat="1" ht="13.5" customHeight="1"/>
    <row r="551" s="1" customFormat="1" ht="13.5" customHeight="1"/>
    <row r="552" s="1" customFormat="1" ht="13.5" customHeight="1"/>
    <row r="553" s="1" customFormat="1" ht="13.5" customHeight="1"/>
    <row r="554" s="1" customFormat="1" ht="13.5" customHeight="1"/>
    <row r="555" s="1" customFormat="1" ht="13.5" customHeight="1"/>
    <row r="556" s="1" customFormat="1" ht="13.5" customHeight="1"/>
    <row r="557" s="1" customFormat="1" ht="13.5" customHeight="1"/>
    <row r="558" s="1" customFormat="1" ht="13.5" customHeight="1"/>
    <row r="559" s="1" customFormat="1" ht="13.5" customHeight="1"/>
    <row r="560" s="1" customFormat="1" ht="13.5" customHeight="1"/>
    <row r="561" s="1" customFormat="1" ht="13.5" customHeight="1"/>
    <row r="562" s="1" customFormat="1" ht="13.5" customHeight="1"/>
    <row r="563" s="1" customFormat="1" ht="13.5" customHeight="1"/>
    <row r="564" s="1" customFormat="1" ht="13.5" customHeight="1"/>
    <row r="565" s="1" customFormat="1" ht="13.5" customHeight="1"/>
    <row r="566" s="1" customFormat="1" ht="13.5" customHeight="1"/>
    <row r="567" s="1" customFormat="1" ht="13.5" customHeight="1"/>
    <row r="568" s="1" customFormat="1" ht="13.5" customHeight="1"/>
    <row r="569" s="1" customFormat="1" ht="13.5" customHeight="1"/>
    <row r="570" s="1" customFormat="1" ht="13.5" customHeight="1"/>
    <row r="571" s="1" customFormat="1" ht="13.5" customHeight="1"/>
    <row r="572" s="1" customFormat="1" ht="13.5" customHeight="1"/>
    <row r="573" s="1" customFormat="1" ht="13.5" customHeight="1"/>
    <row r="574" s="1" customFormat="1" ht="13.5" customHeight="1"/>
    <row r="575" s="1" customFormat="1" ht="13.5" customHeight="1"/>
    <row r="576" s="1" customFormat="1" ht="13.5" customHeight="1"/>
    <row r="577" s="1" customFormat="1" ht="13.5" customHeight="1"/>
    <row r="578" s="1" customFormat="1" ht="13.5" customHeight="1"/>
    <row r="579" s="1" customFormat="1" ht="13.5" customHeight="1"/>
    <row r="580" s="1" customFormat="1" ht="13.5" customHeight="1"/>
    <row r="581" s="1" customFormat="1" ht="13.5" customHeight="1"/>
    <row r="582" s="1" customFormat="1" ht="13.5" customHeight="1"/>
    <row r="583" s="1" customFormat="1" ht="13.5" customHeight="1"/>
    <row r="584" s="1" customFormat="1" ht="13.5" customHeight="1"/>
    <row r="585" s="1" customFormat="1" ht="13.5" customHeight="1"/>
    <row r="586" s="1" customFormat="1" ht="13.5" customHeight="1"/>
    <row r="587" s="1" customFormat="1" ht="13.5" customHeight="1"/>
    <row r="588" s="1" customFormat="1" ht="13.5" customHeight="1"/>
    <row r="589" s="1" customFormat="1" ht="13.5" customHeight="1"/>
    <row r="590" s="1" customFormat="1" ht="13.5" customHeight="1"/>
    <row r="591" s="1" customFormat="1" ht="13.5" customHeight="1"/>
    <row r="592" s="1" customFormat="1" ht="13.5" customHeight="1"/>
    <row r="593" s="1" customFormat="1" ht="13.5" customHeight="1"/>
    <row r="594" s="1" customFormat="1" ht="13.5" customHeight="1"/>
    <row r="595" s="1" customFormat="1" ht="13.5" customHeight="1"/>
    <row r="596" s="1" customFormat="1" ht="13.5" customHeight="1"/>
    <row r="597" s="1" customFormat="1" ht="13.5" customHeight="1"/>
    <row r="598" s="1" customFormat="1" ht="13.5" customHeight="1"/>
    <row r="599" s="1" customFormat="1" ht="13.5" customHeight="1"/>
    <row r="600" s="1" customFormat="1" ht="13.5" customHeight="1"/>
    <row r="601" s="1" customFormat="1" ht="13.5" customHeight="1"/>
    <row r="602" s="1" customFormat="1" ht="13.5" customHeight="1"/>
    <row r="603" s="1" customFormat="1" ht="13.5" customHeight="1"/>
    <row r="604" s="1" customFormat="1" ht="13.5" customHeight="1"/>
    <row r="605" s="1" customFormat="1" ht="13.5" customHeight="1"/>
    <row r="606" s="1" customFormat="1" ht="13.5" customHeight="1"/>
    <row r="607" s="1" customFormat="1" ht="13.5" customHeight="1"/>
    <row r="608" s="1" customFormat="1" ht="13.5" customHeight="1"/>
    <row r="609" s="1" customFormat="1" ht="13.5" customHeight="1"/>
    <row r="610" s="1" customFormat="1" ht="13.5" customHeight="1"/>
    <row r="611" s="1" customFormat="1" ht="13.5" customHeight="1"/>
    <row r="612" s="1" customFormat="1" ht="13.5" customHeight="1"/>
    <row r="613" s="1" customFormat="1" ht="13.5" customHeight="1"/>
    <row r="614" s="1" customFormat="1" ht="13.5" customHeight="1"/>
    <row r="615" s="1" customFormat="1" ht="13.5" customHeight="1"/>
    <row r="616" s="1" customFormat="1" ht="13.5" customHeight="1"/>
    <row r="617" s="1" customFormat="1" ht="13.5" customHeight="1"/>
    <row r="618" s="1" customFormat="1" ht="13.5" customHeight="1"/>
    <row r="619" s="1" customFormat="1" ht="13.5" customHeight="1"/>
    <row r="620" s="1" customFormat="1" ht="13.5" customHeight="1"/>
    <row r="621" s="1" customFormat="1" ht="13.5" customHeight="1"/>
    <row r="622" s="1" customFormat="1" ht="13.5" customHeight="1"/>
    <row r="623" s="1" customFormat="1" ht="13.5" customHeight="1"/>
    <row r="624" s="1" customFormat="1" ht="13.5" customHeight="1"/>
    <row r="625" s="1" customFormat="1" ht="13.5" customHeight="1"/>
    <row r="626" s="1" customFormat="1" ht="13.5" customHeight="1"/>
    <row r="627" s="1" customFormat="1" ht="13.5" customHeight="1"/>
    <row r="628" s="1" customFormat="1" ht="13.5" customHeight="1"/>
    <row r="629" s="1" customFormat="1" ht="13.5" customHeight="1"/>
    <row r="630" s="1" customFormat="1" ht="13.5" customHeight="1"/>
    <row r="631" s="1" customFormat="1" ht="13.5" customHeight="1"/>
    <row r="632" s="1" customFormat="1" ht="13.5" customHeight="1"/>
    <row r="633" s="1" customFormat="1" ht="13.5" customHeight="1"/>
    <row r="634" s="1" customFormat="1" ht="13.5" customHeight="1"/>
    <row r="635" s="1" customFormat="1" ht="13.5" customHeight="1"/>
    <row r="636" s="1" customFormat="1" ht="13.5" customHeight="1"/>
    <row r="637" s="1" customFormat="1" ht="13.5" customHeight="1"/>
    <row r="638" s="1" customFormat="1" ht="13.5" customHeight="1"/>
    <row r="639" s="1" customFormat="1" ht="13.5" customHeight="1"/>
    <row r="640" s="1" customFormat="1" ht="13.5" customHeight="1"/>
    <row r="641" s="1" customFormat="1" ht="13.5" customHeight="1"/>
    <row r="642" s="1" customFormat="1" ht="13.5" customHeight="1"/>
    <row r="643" s="1" customFormat="1" ht="13.5" customHeight="1"/>
    <row r="644" s="1" customFormat="1" ht="13.5" customHeight="1"/>
    <row r="645" s="1" customFormat="1" ht="13.5" customHeight="1"/>
    <row r="646" s="1" customFormat="1" ht="13.5" customHeight="1"/>
    <row r="647" s="1" customFormat="1" ht="13.5" customHeight="1"/>
    <row r="648" s="1" customFormat="1" ht="13.5" customHeight="1"/>
    <row r="649" s="1" customFormat="1" ht="13.5" customHeight="1"/>
    <row r="650" s="1" customFormat="1" ht="13.5" customHeight="1"/>
    <row r="651" s="1" customFormat="1" ht="13.5" customHeight="1"/>
    <row r="652" s="1" customFormat="1" ht="13.5" customHeight="1"/>
    <row r="653" s="1" customFormat="1" ht="13.5" customHeight="1"/>
    <row r="654" s="1" customFormat="1" ht="13.5" customHeight="1"/>
    <row r="655" s="1" customFormat="1" ht="13.5" customHeight="1"/>
    <row r="656" s="1" customFormat="1" ht="13.5" customHeight="1"/>
    <row r="657" s="1" customFormat="1" ht="13.5" customHeight="1"/>
    <row r="658" s="1" customFormat="1" ht="13.5" customHeight="1"/>
    <row r="659" s="1" customFormat="1" ht="13.5" customHeight="1"/>
    <row r="660" s="1" customFormat="1" ht="13.5" customHeight="1"/>
    <row r="661" s="1" customFormat="1" ht="13.5" customHeight="1"/>
    <row r="662" s="1" customFormat="1" ht="13.5" customHeight="1"/>
    <row r="663" s="1" customFormat="1" ht="13.5" customHeight="1"/>
    <row r="664" s="1" customFormat="1" ht="13.5" customHeight="1"/>
    <row r="665" s="1" customFormat="1" ht="13.5" customHeight="1"/>
    <row r="666" s="1" customFormat="1" ht="13.5" customHeight="1"/>
    <row r="667" s="1" customFormat="1" ht="13.5" customHeight="1"/>
    <row r="668" s="1" customFormat="1" ht="13.5" customHeight="1"/>
    <row r="669" s="1" customFormat="1" ht="13.5" customHeight="1"/>
    <row r="670" s="1" customFormat="1" ht="13.5" customHeight="1"/>
    <row r="671" s="1" customFormat="1" ht="13.5" customHeight="1"/>
    <row r="672" s="1" customFormat="1" ht="13.5" customHeight="1"/>
    <row r="673" s="1" customFormat="1" ht="13.5" customHeight="1"/>
    <row r="674" s="1" customFormat="1" ht="13.5" customHeight="1"/>
    <row r="675" s="1" customFormat="1" ht="13.5" customHeight="1"/>
    <row r="676" s="1" customFormat="1" ht="13.5" customHeight="1"/>
    <row r="677" s="1" customFormat="1" ht="13.5" customHeight="1"/>
    <row r="678" s="1" customFormat="1" ht="13.5" customHeight="1"/>
    <row r="679" s="1" customFormat="1" ht="13.5" customHeight="1"/>
    <row r="680" s="1" customFormat="1" ht="13.5" customHeight="1"/>
    <row r="681" s="1" customFormat="1" ht="13.5" customHeight="1"/>
    <row r="682" s="1" customFormat="1" ht="13.5" customHeight="1"/>
    <row r="683" s="1" customFormat="1" ht="13.5" customHeight="1"/>
    <row r="684" s="1" customFormat="1" ht="13.5" customHeight="1"/>
    <row r="685" s="1" customFormat="1" ht="13.5" customHeight="1"/>
    <row r="686" s="1" customFormat="1" ht="13.5" customHeight="1"/>
    <row r="687" s="1" customFormat="1" ht="13.5" customHeight="1"/>
    <row r="688" s="1" customFormat="1" ht="13.5" customHeight="1"/>
    <row r="689" s="1" customFormat="1" ht="13.5" customHeight="1"/>
    <row r="690" s="1" customFormat="1" ht="13.5" customHeight="1"/>
    <row r="691" s="1" customFormat="1" ht="13.5" customHeight="1"/>
    <row r="692" s="1" customFormat="1" ht="13.5" customHeight="1"/>
    <row r="693" s="1" customFormat="1" ht="13.5" customHeight="1"/>
    <row r="694" s="1" customFormat="1" ht="13.5" customHeight="1"/>
    <row r="695" s="1" customFormat="1" ht="13.5" customHeight="1"/>
    <row r="696" s="1" customFormat="1" ht="13.5" customHeight="1"/>
    <row r="697" s="1" customFormat="1" ht="13.5" customHeight="1"/>
    <row r="698" s="1" customFormat="1" ht="13.5" customHeight="1"/>
    <row r="699" s="1" customFormat="1" ht="13.5" customHeight="1"/>
    <row r="700" s="1" customFormat="1" ht="13.5" customHeight="1"/>
    <row r="701" s="1" customFormat="1" ht="13.5" customHeight="1"/>
    <row r="702" s="1" customFormat="1" ht="13.5" customHeight="1"/>
    <row r="703" s="1" customFormat="1" ht="13.5" customHeight="1"/>
    <row r="704" s="1" customFormat="1" ht="13.5" customHeight="1"/>
    <row r="705" s="1" customFormat="1" ht="13.5" customHeight="1"/>
    <row r="706" s="1" customFormat="1" ht="13.5" customHeight="1"/>
    <row r="707" s="1" customFormat="1" ht="13.5" customHeight="1"/>
    <row r="708" s="1" customFormat="1" ht="13.5" customHeight="1"/>
    <row r="709" s="1" customFormat="1" ht="13.5" customHeight="1"/>
    <row r="710" s="1" customFormat="1" ht="13.5" customHeight="1"/>
    <row r="711" s="1" customFormat="1" ht="13.5" customHeight="1"/>
    <row r="712" s="1" customFormat="1" ht="13.5" customHeight="1"/>
    <row r="713" s="1" customFormat="1" ht="13.5" customHeight="1"/>
    <row r="714" s="1" customFormat="1" ht="13.5" customHeight="1"/>
    <row r="715" s="1" customFormat="1" ht="13.5" customHeight="1"/>
    <row r="716" s="1" customFormat="1" ht="13.5" customHeight="1"/>
    <row r="717" s="1" customFormat="1" ht="13.5" customHeight="1"/>
    <row r="718" s="1" customFormat="1" ht="13.5" customHeight="1"/>
    <row r="719" s="1" customFormat="1" ht="13.5" customHeight="1"/>
    <row r="720" s="1" customFormat="1" ht="13.5" customHeight="1"/>
    <row r="721" s="1" customFormat="1" ht="13.5" customHeight="1"/>
    <row r="722" s="1" customFormat="1" ht="13.5" customHeight="1"/>
    <row r="723" s="1" customFormat="1" ht="13.5" customHeight="1"/>
    <row r="724" s="1" customFormat="1" ht="13.5" customHeight="1"/>
    <row r="725" s="1" customFormat="1" ht="13.5" customHeight="1"/>
    <row r="726" s="1" customFormat="1" ht="13.5" customHeight="1"/>
    <row r="727" s="1" customFormat="1" ht="13.5" customHeight="1"/>
    <row r="728" s="1" customFormat="1" ht="13.5" customHeight="1"/>
    <row r="729" s="1" customFormat="1" ht="13.5" customHeight="1"/>
    <row r="730" s="1" customFormat="1" ht="13.5" customHeight="1"/>
    <row r="731" s="1" customFormat="1" ht="13.5" customHeight="1"/>
    <row r="732" s="1" customFormat="1" ht="13.5" customHeight="1"/>
    <row r="733" s="1" customFormat="1" ht="13.5" customHeight="1"/>
    <row r="734" s="1" customFormat="1" ht="13.5" customHeight="1"/>
    <row r="735" s="1" customFormat="1" ht="13.5" customHeight="1"/>
    <row r="736" s="1" customFormat="1" ht="13.5" customHeight="1"/>
    <row r="737" s="1" customFormat="1" ht="13.5" customHeight="1"/>
    <row r="738" s="1" customFormat="1" ht="13.5" customHeight="1"/>
    <row r="739" s="1" customFormat="1" ht="13.5" customHeight="1"/>
    <row r="740" s="1" customFormat="1" ht="13.5" customHeight="1"/>
    <row r="741" s="1" customFormat="1" ht="13.5" customHeight="1"/>
    <row r="742" s="1" customFormat="1" ht="13.5" customHeight="1"/>
    <row r="743" s="1" customFormat="1" ht="13.5" customHeight="1"/>
    <row r="744" s="1" customFormat="1" ht="13.5" customHeight="1"/>
    <row r="745" s="1" customFormat="1" ht="13.5" customHeight="1"/>
    <row r="746" s="1" customFormat="1" ht="13.5" customHeight="1"/>
    <row r="747" s="1" customFormat="1" ht="13.5" customHeight="1"/>
    <row r="748" s="1" customFormat="1" ht="13.5" customHeight="1"/>
    <row r="749" s="1" customFormat="1" ht="13.5" customHeight="1"/>
    <row r="750" s="1" customFormat="1" ht="13.5" customHeight="1"/>
    <row r="751" s="1" customFormat="1" ht="13.5" customHeight="1"/>
    <row r="752" s="1" customFormat="1" ht="13.5" customHeight="1"/>
    <row r="753" s="1" customFormat="1" ht="13.5" customHeight="1"/>
    <row r="754" s="1" customFormat="1" ht="13.5" customHeight="1"/>
    <row r="755" s="1" customFormat="1" ht="13.5" customHeight="1"/>
    <row r="756" s="1" customFormat="1" ht="13.5" customHeight="1"/>
    <row r="757" s="1" customFormat="1" ht="13.5" customHeight="1"/>
    <row r="758" s="1" customFormat="1" ht="13.5" customHeight="1"/>
    <row r="759" s="1" customFormat="1" ht="13.5" customHeight="1"/>
    <row r="760" s="1" customFormat="1" ht="13.5" customHeight="1"/>
    <row r="761" s="1" customFormat="1" ht="13.5" customHeight="1"/>
    <row r="762" s="1" customFormat="1" ht="13.5" customHeight="1"/>
    <row r="763" s="1" customFormat="1" ht="13.5" customHeight="1"/>
    <row r="764" s="1" customFormat="1" ht="13.5" customHeight="1"/>
    <row r="765" s="1" customFormat="1" ht="13.5" customHeight="1"/>
    <row r="766" s="1" customFormat="1" ht="13.5" customHeight="1"/>
    <row r="767" s="1" customFormat="1" ht="13.5" customHeight="1"/>
    <row r="768" s="1" customFormat="1" ht="13.5" customHeight="1"/>
    <row r="769" s="1" customFormat="1" ht="13.5" customHeight="1"/>
    <row r="770" s="1" customFormat="1" ht="13.5" customHeight="1"/>
    <row r="771" s="1" customFormat="1" ht="13.5" customHeight="1"/>
    <row r="772" s="1" customFormat="1" ht="13.5" customHeight="1"/>
    <row r="773" s="1" customFormat="1" ht="13.5" customHeight="1"/>
    <row r="774" s="1" customFormat="1" ht="13.5" customHeight="1"/>
    <row r="775" s="1" customFormat="1" ht="13.5" customHeight="1"/>
    <row r="776" s="1" customFormat="1" ht="13.5" customHeight="1"/>
    <row r="777" s="1" customFormat="1" ht="13.5" customHeight="1"/>
    <row r="778" s="1" customFormat="1" ht="13.5" customHeight="1"/>
    <row r="779" s="1" customFormat="1" ht="13.5" customHeight="1"/>
    <row r="780" s="1" customFormat="1" ht="13.5" customHeight="1"/>
    <row r="781" s="1" customFormat="1" ht="13.5" customHeight="1"/>
    <row r="782" s="1" customFormat="1" ht="13.5" customHeight="1"/>
    <row r="783" s="1" customFormat="1" ht="13.5" customHeight="1"/>
    <row r="784" s="1" customFormat="1" ht="13.5" customHeight="1"/>
    <row r="785" s="1" customFormat="1" ht="13.5" customHeight="1"/>
    <row r="786" s="1" customFormat="1" ht="13.5" customHeight="1"/>
    <row r="787" s="1" customFormat="1" ht="13.5" customHeight="1"/>
    <row r="788" s="1" customFormat="1" ht="13.5" customHeight="1"/>
    <row r="789" s="1" customFormat="1" ht="13.5" customHeight="1"/>
    <row r="790" s="1" customFormat="1" ht="13.5" customHeight="1"/>
    <row r="791" s="1" customFormat="1" ht="13.5" customHeight="1"/>
    <row r="792" s="1" customFormat="1" ht="13.5" customHeight="1"/>
    <row r="793" s="1" customFormat="1" ht="13.5" customHeight="1"/>
    <row r="794" s="1" customFormat="1" ht="13.5" customHeight="1"/>
    <row r="795" s="1" customFormat="1" ht="13.5" customHeight="1"/>
    <row r="796" s="1" customFormat="1" ht="13.5" customHeight="1"/>
    <row r="797" s="1" customFormat="1" ht="13.5" customHeight="1"/>
    <row r="798" s="1" customFormat="1" ht="13.5" customHeight="1"/>
    <row r="799" s="1" customFormat="1" ht="13.5" customHeight="1"/>
    <row r="800" s="1" customFormat="1" ht="13.5" customHeight="1"/>
    <row r="801" s="1" customFormat="1" ht="13.5" customHeight="1"/>
    <row r="802" s="1" customFormat="1" ht="13.5" customHeight="1"/>
    <row r="803" s="1" customFormat="1" ht="13.5" customHeight="1"/>
    <row r="804" s="1" customFormat="1" ht="13.5" customHeight="1"/>
    <row r="805" s="1" customFormat="1" ht="13.5" customHeight="1"/>
    <row r="806" s="1" customFormat="1" ht="13.5" customHeight="1"/>
    <row r="807" s="1" customFormat="1" ht="13.5" customHeight="1"/>
    <row r="808" s="1" customFormat="1" ht="13.5" customHeight="1"/>
    <row r="809" s="1" customFormat="1" ht="13.5" customHeight="1"/>
    <row r="810" s="1" customFormat="1" ht="13.5" customHeight="1"/>
    <row r="811" s="1" customFormat="1" ht="13.5" customHeight="1"/>
    <row r="812" s="1" customFormat="1" ht="13.5" customHeight="1"/>
    <row r="813" s="1" customFormat="1" ht="13.5" customHeight="1"/>
    <row r="814" s="1" customFormat="1" ht="13.5" customHeight="1"/>
    <row r="815" s="1" customFormat="1" ht="13.5" customHeight="1"/>
    <row r="816" s="1" customFormat="1" ht="13.5" customHeight="1"/>
    <row r="817" s="1" customFormat="1" ht="13.5" customHeight="1"/>
    <row r="818" s="1" customFormat="1" ht="13.5" customHeight="1"/>
    <row r="819" s="1" customFormat="1" ht="13.5" customHeight="1"/>
    <row r="820" s="1" customFormat="1" ht="13.5" customHeight="1"/>
    <row r="821" s="1" customFormat="1" ht="13.5" customHeight="1"/>
    <row r="822" s="1" customFormat="1" ht="13.5" customHeight="1"/>
    <row r="823" s="1" customFormat="1" ht="13.5" customHeight="1"/>
    <row r="824" s="1" customFormat="1" ht="13.5" customHeight="1"/>
    <row r="825" s="1" customFormat="1" ht="13.5" customHeight="1"/>
    <row r="826" s="1" customFormat="1" ht="13.5" customHeight="1"/>
    <row r="827" s="1" customFormat="1" ht="13.5" customHeight="1"/>
    <row r="828" s="1" customFormat="1" ht="13.5" customHeight="1"/>
    <row r="829" s="1" customFormat="1" ht="13.5" customHeight="1"/>
    <row r="830" s="1" customFormat="1" ht="13.5" customHeight="1"/>
    <row r="831" s="1" customFormat="1" ht="13.5" customHeight="1"/>
    <row r="832" s="1" customFormat="1" ht="13.5" customHeight="1"/>
    <row r="833" s="1" customFormat="1" ht="13.5" customHeight="1"/>
    <row r="834" s="1" customFormat="1" ht="13.5" customHeight="1"/>
    <row r="835" s="1" customFormat="1" ht="13.5" customHeight="1"/>
    <row r="836" s="1" customFormat="1" ht="13.5" customHeight="1"/>
    <row r="837" s="1" customFormat="1" ht="13.5" customHeight="1"/>
    <row r="838" s="1" customFormat="1" ht="13.5" customHeight="1"/>
    <row r="839" s="1" customFormat="1" ht="13.5" customHeight="1"/>
    <row r="840" s="1" customFormat="1" ht="13.5" customHeight="1"/>
    <row r="841" s="1" customFormat="1" ht="13.5" customHeight="1"/>
    <row r="842" s="1" customFormat="1" ht="13.5" customHeight="1"/>
    <row r="843" s="1" customFormat="1" ht="13.5" customHeight="1"/>
    <row r="844" s="1" customFormat="1" ht="13.5" customHeight="1"/>
    <row r="845" s="1" customFormat="1" ht="13.5" customHeight="1"/>
    <row r="846" s="1" customFormat="1" ht="13.5" customHeight="1"/>
    <row r="847" s="1" customFormat="1" ht="13.5" customHeight="1"/>
    <row r="848" s="1" customFormat="1" ht="13.5" customHeight="1"/>
    <row r="849" s="1" customFormat="1" ht="13.5" customHeight="1"/>
    <row r="850" s="1" customFormat="1" ht="13.5" customHeight="1"/>
    <row r="851" s="1" customFormat="1" ht="13.5" customHeight="1"/>
    <row r="852" s="1" customFormat="1" ht="13.5" customHeight="1"/>
    <row r="853" s="1" customFormat="1" ht="13.5" customHeight="1"/>
    <row r="854" s="1" customFormat="1" ht="13.5" customHeight="1"/>
    <row r="855" s="1" customFormat="1" ht="13.5" customHeight="1"/>
    <row r="856" s="1" customFormat="1" ht="13.5" customHeight="1"/>
    <row r="857" s="1" customFormat="1" ht="13.5" customHeight="1"/>
    <row r="858" s="1" customFormat="1" ht="13.5" customHeight="1"/>
    <row r="859" s="1" customFormat="1" ht="13.5" customHeight="1"/>
    <row r="860" s="1" customFormat="1" ht="13.5" customHeight="1"/>
    <row r="861" s="1" customFormat="1" ht="13.5" customHeight="1"/>
    <row r="862" s="1" customFormat="1" ht="13.5" customHeight="1"/>
    <row r="863" s="1" customFormat="1" ht="13.5" customHeight="1"/>
    <row r="864" s="1" customFormat="1" ht="13.5" customHeight="1"/>
    <row r="865" s="1" customFormat="1" ht="13.5" customHeight="1"/>
    <row r="866" s="1" customFormat="1" ht="13.5" customHeight="1"/>
    <row r="867" s="1" customFormat="1" ht="13.5" customHeight="1"/>
    <row r="868" s="1" customFormat="1" ht="13.5" customHeight="1"/>
    <row r="869" s="1" customFormat="1" ht="13.5" customHeight="1"/>
    <row r="870" s="1" customFormat="1" ht="13.5" customHeight="1"/>
    <row r="871" s="1" customFormat="1" ht="13.5" customHeight="1"/>
    <row r="872" s="1" customFormat="1" ht="13.5" customHeight="1"/>
    <row r="873" s="1" customFormat="1" ht="13.5" customHeight="1"/>
    <row r="874" s="1" customFormat="1" ht="13.5" customHeight="1"/>
    <row r="875" s="1" customFormat="1" ht="13.5" customHeight="1"/>
    <row r="876" s="1" customFormat="1" ht="13.5" customHeight="1"/>
    <row r="877" s="1" customFormat="1" ht="13.5" customHeight="1"/>
    <row r="878" s="1" customFormat="1" ht="13.5" customHeight="1"/>
    <row r="879" s="1" customFormat="1" ht="13.5" customHeight="1"/>
    <row r="880" s="1" customFormat="1" ht="13.5" customHeight="1"/>
    <row r="881" s="1" customFormat="1" ht="13.5" customHeight="1"/>
    <row r="882" s="1" customFormat="1" ht="13.5" customHeight="1"/>
    <row r="883" s="1" customFormat="1" ht="13.5" customHeight="1"/>
    <row r="884" s="1" customFormat="1" ht="13.5" customHeight="1"/>
    <row r="885" s="1" customFormat="1" ht="13.5" customHeight="1"/>
    <row r="886" s="1" customFormat="1" ht="13.5" customHeight="1"/>
    <row r="887" s="1" customFormat="1" ht="13.5" customHeight="1"/>
    <row r="888" s="1" customFormat="1" ht="13.5" customHeight="1"/>
    <row r="889" s="1" customFormat="1" ht="13.5" customHeight="1"/>
    <row r="890" s="1" customFormat="1" ht="13.5" customHeight="1"/>
    <row r="891" s="1" customFormat="1" ht="13.5" customHeight="1"/>
    <row r="892" s="1" customFormat="1" ht="13.5" customHeight="1"/>
    <row r="893" s="1" customFormat="1" ht="13.5" customHeight="1"/>
    <row r="894" s="1" customFormat="1" ht="13.5" customHeight="1"/>
    <row r="895" s="1" customFormat="1" ht="13.5" customHeight="1"/>
    <row r="896" s="1" customFormat="1" ht="13.5" customHeight="1"/>
    <row r="897" s="1" customFormat="1" ht="13.5" customHeight="1"/>
    <row r="898" s="1" customFormat="1" ht="13.5" customHeight="1"/>
    <row r="899" s="1" customFormat="1" ht="13.5" customHeight="1"/>
    <row r="900" s="1" customFormat="1" ht="13.5" customHeight="1"/>
    <row r="901" s="1" customFormat="1" ht="13.5" customHeight="1"/>
    <row r="902" s="1" customFormat="1" ht="13.5" customHeight="1"/>
    <row r="903" s="1" customFormat="1" ht="13.5" customHeight="1"/>
    <row r="904" s="1" customFormat="1" ht="13.5" customHeight="1"/>
    <row r="905" s="1" customFormat="1" ht="13.5" customHeight="1"/>
    <row r="906" s="1" customFormat="1" ht="13.5" customHeight="1"/>
    <row r="907" s="1" customFormat="1" ht="13.5" customHeight="1"/>
    <row r="908" s="1" customFormat="1" ht="13.5" customHeight="1"/>
    <row r="909" s="1" customFormat="1" ht="13.5" customHeight="1"/>
    <row r="910" s="1" customFormat="1" ht="13.5" customHeight="1"/>
    <row r="911" s="1" customFormat="1" ht="13.5" customHeight="1"/>
    <row r="912" s="1" customFormat="1" ht="13.5" customHeight="1"/>
    <row r="913" s="1" customFormat="1" ht="13.5" customHeight="1"/>
    <row r="914" s="1" customFormat="1" ht="13.5" customHeight="1"/>
    <row r="915" s="1" customFormat="1" ht="13.5" customHeight="1"/>
    <row r="916" s="1" customFormat="1" ht="13.5" customHeight="1"/>
    <row r="917" s="1" customFormat="1" ht="13.5" customHeight="1"/>
    <row r="918" s="1" customFormat="1" ht="13.5" customHeight="1"/>
    <row r="919" s="1" customFormat="1" ht="13.5" customHeight="1"/>
    <row r="920" s="1" customFormat="1" ht="13.5" customHeight="1"/>
    <row r="921" s="1" customFormat="1" ht="13.5" customHeight="1"/>
    <row r="922" s="1" customFormat="1" ht="13.5" customHeight="1"/>
    <row r="923" s="1" customFormat="1" ht="13.5" customHeight="1"/>
    <row r="924" s="1" customFormat="1" ht="13.5" customHeight="1"/>
    <row r="925" s="1" customFormat="1" ht="13.5" customHeight="1"/>
    <row r="926" s="1" customFormat="1" ht="13.5" customHeight="1"/>
    <row r="927" s="1" customFormat="1" ht="13.5" customHeight="1"/>
    <row r="928" s="1" customFormat="1" ht="13.5" customHeight="1"/>
    <row r="929" s="1" customFormat="1" ht="13.5" customHeight="1"/>
    <row r="930" s="1" customFormat="1" ht="13.5" customHeight="1"/>
    <row r="931" s="1" customFormat="1" ht="13.5" customHeight="1"/>
    <row r="932" s="1" customFormat="1" ht="13.5" customHeight="1"/>
    <row r="933" s="1" customFormat="1" ht="13.5" customHeight="1"/>
    <row r="934" s="1" customFormat="1" ht="13.5" customHeight="1"/>
    <row r="935" s="1" customFormat="1" ht="13.5" customHeight="1"/>
    <row r="936" s="1" customFormat="1" ht="13.5" customHeight="1"/>
    <row r="937" s="1" customFormat="1" ht="13.5" customHeight="1"/>
    <row r="938" s="1" customFormat="1" ht="13.5" customHeight="1"/>
    <row r="939" s="1" customFormat="1" ht="13.5" customHeight="1"/>
    <row r="940" s="1" customFormat="1" ht="13.5" customHeight="1"/>
    <row r="941" s="1" customFormat="1" ht="13.5" customHeight="1"/>
    <row r="942" s="1" customFormat="1" ht="13.5" customHeight="1"/>
    <row r="943" s="1" customFormat="1" ht="13.5" customHeight="1"/>
    <row r="944" s="1" customFormat="1" ht="13.5" customHeight="1"/>
    <row r="945" s="1" customFormat="1" ht="13.5" customHeight="1"/>
    <row r="946" s="1" customFormat="1" ht="13.5" customHeight="1"/>
    <row r="947" s="1" customFormat="1" ht="13.5" customHeight="1"/>
    <row r="948" s="1" customFormat="1" ht="13.5" customHeight="1"/>
    <row r="949" s="1" customFormat="1" ht="13.5" customHeight="1"/>
    <row r="950" s="1" customFormat="1" ht="13.5" customHeight="1"/>
    <row r="951" s="1" customFormat="1" ht="13.5" customHeight="1"/>
    <row r="952" s="1" customFormat="1" ht="13.5" customHeight="1"/>
    <row r="953" s="1" customFormat="1" ht="13.5" customHeight="1"/>
    <row r="954" s="1" customFormat="1" ht="13.5" customHeight="1"/>
    <row r="955" s="1" customFormat="1" ht="13.5" customHeight="1"/>
    <row r="956" s="1" customFormat="1" ht="13.5" customHeight="1"/>
    <row r="957" s="1" customFormat="1" ht="13.5" customHeight="1"/>
    <row r="958" s="1" customFormat="1" ht="13.5" customHeight="1"/>
    <row r="959" s="1" customFormat="1" ht="13.5" customHeight="1"/>
    <row r="960" s="1" customFormat="1" ht="13.5" customHeight="1"/>
    <row r="961" s="1" customFormat="1" ht="13.5" customHeight="1"/>
    <row r="962" s="1" customFormat="1" ht="13.5" customHeight="1"/>
    <row r="963" s="1" customFormat="1" ht="13.5" customHeight="1"/>
    <row r="964" s="1" customFormat="1" ht="13.5" customHeight="1"/>
    <row r="965" s="1" customFormat="1" ht="13.5" customHeight="1"/>
    <row r="966" s="1" customFormat="1" ht="13.5" customHeight="1"/>
    <row r="967" s="1" customFormat="1" ht="13.5" customHeight="1"/>
    <row r="968" s="1" customFormat="1" ht="13.5" customHeight="1"/>
    <row r="969" s="1" customFormat="1" ht="13.5" customHeight="1"/>
    <row r="970" s="1" customFormat="1" ht="13.5" customHeight="1"/>
    <row r="971" s="1" customFormat="1" ht="13.5" customHeight="1"/>
    <row r="972" s="1" customFormat="1" ht="13.5" customHeight="1"/>
    <row r="973" s="1" customFormat="1" ht="13.5" customHeight="1"/>
    <row r="974" s="1" customFormat="1" ht="13.5" customHeight="1"/>
    <row r="975" s="1" customFormat="1" ht="13.5" customHeight="1"/>
    <row r="976" s="1" customFormat="1" ht="13.5" customHeight="1"/>
    <row r="977" s="1" customFormat="1" ht="13.5" customHeight="1"/>
    <row r="978" s="1" customFormat="1" ht="13.5" customHeight="1"/>
    <row r="979" s="1" customFormat="1" ht="13.5" customHeight="1"/>
    <row r="980" s="1" customFormat="1" ht="13.5" customHeight="1"/>
    <row r="981" s="1" customFormat="1" ht="13.5" customHeight="1"/>
    <row r="982" s="1" customFormat="1" ht="13.5" customHeight="1"/>
    <row r="983" s="1" customFormat="1" ht="13.5" customHeight="1"/>
    <row r="984" s="1" customFormat="1" ht="13.5" customHeight="1"/>
    <row r="985" s="1" customFormat="1" ht="13.5" customHeight="1"/>
    <row r="986" s="1" customFormat="1" ht="13.5" customHeight="1"/>
    <row r="987" s="1" customFormat="1" ht="15" customHeight="1"/>
    <row r="988" s="1" customFormat="1" ht="15" customHeight="1"/>
    <row r="989" s="1" customFormat="1" ht="15" customHeight="1"/>
    <row r="990" s="1" customFormat="1" ht="15" customHeight="1"/>
    <row r="991" s="1" customFormat="1" ht="15" customHeight="1"/>
    <row r="992" s="1" customFormat="1" ht="15" customHeight="1"/>
    <row r="993" s="1" customFormat="1" ht="15" customHeight="1"/>
    <row r="994" s="1" customFormat="1" ht="15" customHeight="1"/>
    <row r="995" s="1" customFormat="1" ht="15" customHeight="1"/>
    <row r="996" s="1" customFormat="1" ht="15" customHeight="1"/>
    <row r="997" s="1" customFormat="1" ht="15" customHeight="1"/>
    <row r="998" s="1" customFormat="1" ht="15" customHeight="1"/>
    <row r="999" s="1" customFormat="1" ht="15" customHeight="1"/>
    <row r="1000" s="1" customFormat="1" ht="15" customHeight="1"/>
    <row r="1001" s="1" customFormat="1" ht="15" customHeight="1"/>
    <row r="1002" s="1" customFormat="1" ht="15" customHeight="1"/>
    <row r="1003" s="1" customFormat="1" ht="15" customHeight="1"/>
    <row r="1004" s="1" customFormat="1" ht="15" customHeight="1"/>
    <row r="1005" s="1" customFormat="1" ht="15" customHeight="1"/>
    <row r="1006" s="1" customFormat="1" ht="15" customHeight="1"/>
    <row r="1007" s="1" customFormat="1" ht="15" customHeight="1"/>
    <row r="1008" s="1" customFormat="1" ht="15" customHeight="1"/>
    <row r="1009" s="1" customFormat="1" ht="15" customHeight="1"/>
    <row r="1010" s="1" customFormat="1" ht="15" customHeight="1"/>
    <row r="1011" s="1" customFormat="1" ht="15" customHeight="1"/>
    <row r="1012" s="1" customFormat="1" ht="15" customHeight="1"/>
    <row r="1013" s="1" customFormat="1" ht="15" customHeight="1"/>
    <row r="1014" s="1" customFormat="1" ht="15" customHeight="1"/>
    <row r="1015" s="1" customFormat="1" ht="15" customHeight="1"/>
    <row r="1016" s="1" customFormat="1" ht="15" customHeight="1"/>
    <row r="1017" s="1" customFormat="1" ht="15" customHeight="1"/>
    <row r="1018" s="1" customFormat="1" ht="15" customHeight="1"/>
    <row r="1019" s="1" customFormat="1" ht="15" customHeight="1"/>
    <row r="1020" s="1" customFormat="1" ht="15" customHeight="1"/>
    <row r="1021" s="1" customFormat="1" ht="15" customHeight="1"/>
    <row r="1022" s="1" customFormat="1" ht="15" customHeight="1"/>
    <row r="1023" s="1" customFormat="1" ht="15" customHeight="1"/>
  </sheetData>
  <mergeCells count="15">
    <mergeCell ref="B19:D19"/>
    <mergeCell ref="B21:D21"/>
    <mergeCell ref="B22:D22"/>
    <mergeCell ref="B23:D23"/>
    <mergeCell ref="B28:C28"/>
    <mergeCell ref="B11:D11"/>
    <mergeCell ref="B12:D12"/>
    <mergeCell ref="B14:D14"/>
    <mergeCell ref="B15:D16"/>
    <mergeCell ref="B18:D18"/>
    <mergeCell ref="B2:D2"/>
    <mergeCell ref="B4:D4"/>
    <mergeCell ref="B5:D6"/>
    <mergeCell ref="B8:D8"/>
    <mergeCell ref="B10:D10"/>
  </mergeCells>
  <hyperlinks>
    <hyperlink ref="B23" r:id="rId1" xr:uid="{00000000-0004-0000-0100-000000000000}"/>
  </hyperlinks>
  <pageMargins left="0.25" right="0.25" top="0.75" bottom="0.75" header="0.511811023622047" footer="0.511811023622047"/>
  <pageSetup fitToHeight="0" orientation="landscape" horizontalDpi="300" verticalDpi="300"/>
  <pictur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tabColor rgb="FFB3A2C7"/>
  </sheetPr>
  <dimension ref="A1:AMJ73"/>
  <sheetViews>
    <sheetView showGridLines="0" topLeftCell="A20" zoomScale="50" zoomScaleNormal="50" workbookViewId="0">
      <selection activeCell="B35" sqref="B35:H36"/>
    </sheetView>
  </sheetViews>
  <sheetFormatPr baseColWidth="10" defaultColWidth="8.83203125" defaultRowHeight="15"/>
  <cols>
    <col min="1" max="1" width="10.6640625" style="164" customWidth="1"/>
    <col min="2" max="2" width="6.33203125" style="164" customWidth="1"/>
    <col min="3" max="4" width="40.1640625" style="164" customWidth="1"/>
    <col min="5" max="7" width="20.6640625" style="164" customWidth="1"/>
    <col min="8" max="8" width="15.6640625" style="164" customWidth="1"/>
    <col min="9" max="1024" width="8.83203125" style="164"/>
  </cols>
  <sheetData>
    <row r="1" spans="2:14" ht="11.25" customHeight="1"/>
    <row r="2" spans="2:14" ht="45" customHeight="1">
      <c r="B2" s="535" t="s">
        <v>371</v>
      </c>
      <c r="C2" s="535"/>
      <c r="D2" s="535"/>
      <c r="E2" s="535"/>
      <c r="F2" s="535"/>
      <c r="G2" s="535"/>
      <c r="H2" s="535"/>
    </row>
    <row r="3" spans="2:14" ht="49.5" customHeight="1">
      <c r="B3" s="536" t="s">
        <v>372</v>
      </c>
      <c r="C3" s="536"/>
      <c r="D3" s="536"/>
      <c r="E3" s="536"/>
      <c r="F3" s="536"/>
      <c r="G3" s="536"/>
      <c r="H3" s="536"/>
    </row>
    <row r="4" spans="2:14" ht="9.75" customHeight="1">
      <c r="C4" s="283"/>
      <c r="D4" s="283"/>
      <c r="E4" s="283"/>
      <c r="F4" s="283"/>
      <c r="G4" s="11"/>
    </row>
    <row r="5" spans="2:14" ht="39.75" customHeight="1">
      <c r="C5" s="283"/>
      <c r="D5" s="283"/>
      <c r="E5" s="283"/>
      <c r="F5" s="283"/>
      <c r="G5" s="11"/>
    </row>
    <row r="6" spans="2:14" ht="39.75" customHeight="1">
      <c r="C6" s="283"/>
      <c r="D6" s="283"/>
      <c r="E6" s="283"/>
      <c r="F6" s="283"/>
      <c r="G6" s="11"/>
    </row>
    <row r="7" spans="2:14" ht="39.75" customHeight="1">
      <c r="C7" s="283"/>
      <c r="D7" s="283"/>
      <c r="E7" s="283"/>
      <c r="F7" s="283"/>
      <c r="G7" s="11"/>
    </row>
    <row r="8" spans="2:14" ht="39.75" customHeight="1">
      <c r="C8" s="283"/>
      <c r="D8" s="283"/>
      <c r="E8" s="283"/>
      <c r="F8" s="283"/>
      <c r="G8" s="11"/>
    </row>
    <row r="9" spans="2:14" ht="94.5" customHeight="1">
      <c r="C9" s="283"/>
      <c r="D9" s="283"/>
      <c r="E9" s="283"/>
      <c r="F9" s="283"/>
      <c r="G9" s="11"/>
    </row>
    <row r="10" spans="2:14" ht="83.25" customHeight="1">
      <c r="C10" s="283"/>
      <c r="D10" s="283"/>
      <c r="E10" s="283"/>
      <c r="F10" s="283"/>
      <c r="G10" s="11"/>
    </row>
    <row r="11" spans="2:14" ht="30" customHeight="1">
      <c r="B11" s="515" t="s">
        <v>373</v>
      </c>
      <c r="C11" s="515"/>
      <c r="D11" s="515"/>
      <c r="E11" s="515"/>
      <c r="F11" s="515"/>
      <c r="G11" s="515"/>
      <c r="H11" s="515"/>
      <c r="I11" s="284"/>
      <c r="J11" s="284"/>
      <c r="K11" s="284"/>
      <c r="L11" s="284"/>
      <c r="M11" s="284"/>
      <c r="N11" s="285"/>
    </row>
    <row r="12" spans="2:14" s="160" customFormat="1" ht="70.5" customHeight="1">
      <c r="B12" s="363" t="s">
        <v>374</v>
      </c>
      <c r="C12" s="363"/>
      <c r="D12" s="363"/>
      <c r="E12" s="363"/>
      <c r="F12" s="363"/>
      <c r="G12" s="363"/>
      <c r="H12" s="363"/>
      <c r="I12" s="286"/>
      <c r="J12" s="286"/>
      <c r="K12" s="286"/>
      <c r="L12" s="286"/>
      <c r="M12" s="286"/>
      <c r="N12" s="287"/>
    </row>
    <row r="13" spans="2:14" ht="20.25" customHeight="1">
      <c r="B13" s="194"/>
      <c r="C13" s="288"/>
      <c r="D13" s="288"/>
      <c r="E13" s="288"/>
      <c r="F13" s="288"/>
      <c r="G13" s="215"/>
      <c r="H13" s="289"/>
    </row>
    <row r="14" spans="2:14" ht="48" customHeight="1">
      <c r="B14" s="290"/>
      <c r="C14" s="291" t="s">
        <v>369</v>
      </c>
      <c r="D14" s="292" t="s">
        <v>375</v>
      </c>
      <c r="E14" s="293" t="s">
        <v>376</v>
      </c>
      <c r="F14" s="294" t="s">
        <v>377</v>
      </c>
      <c r="G14" s="295" t="s">
        <v>378</v>
      </c>
      <c r="H14" s="289"/>
    </row>
    <row r="15" spans="2:14" ht="34.5" customHeight="1">
      <c r="B15" s="194"/>
      <c r="C15" s="296" t="s">
        <v>310</v>
      </c>
      <c r="D15" s="297">
        <f>Geschäftsordnung!$K$2</f>
        <v>0.5</v>
      </c>
      <c r="E15" s="298">
        <f>$D$15</f>
        <v>0.5</v>
      </c>
      <c r="F15" s="299">
        <f>$D$15</f>
        <v>0.5</v>
      </c>
      <c r="G15" s="300">
        <f>$D$15</f>
        <v>0.5</v>
      </c>
      <c r="H15" s="289"/>
    </row>
    <row r="16" spans="2:14" ht="30" customHeight="1">
      <c r="B16" s="194"/>
      <c r="C16" s="301" t="s">
        <v>312</v>
      </c>
      <c r="D16" s="223">
        <f>Energie!$K$2</f>
        <v>0.16666666666666666</v>
      </c>
      <c r="E16" s="224">
        <f t="shared" ref="E16:E22" si="0">D16</f>
        <v>0.16666666666666666</v>
      </c>
      <c r="F16" s="302"/>
      <c r="G16" s="303"/>
      <c r="H16" s="289"/>
    </row>
    <row r="17" spans="2:18" ht="34.5" customHeight="1">
      <c r="B17" s="194"/>
      <c r="C17" s="301" t="s">
        <v>313</v>
      </c>
      <c r="D17" s="223">
        <f>Wasser!$K$2</f>
        <v>0.66666666666666663</v>
      </c>
      <c r="E17" s="304">
        <f t="shared" si="0"/>
        <v>0.66666666666666663</v>
      </c>
      <c r="F17" s="302"/>
      <c r="G17" s="303"/>
      <c r="H17" s="289"/>
    </row>
    <row r="18" spans="2:18" ht="30" customHeight="1">
      <c r="B18" s="194"/>
      <c r="C18" s="305" t="s">
        <v>361</v>
      </c>
      <c r="D18" s="306">
        <f>Beschaffung!J2</f>
        <v>0.51666666666666672</v>
      </c>
      <c r="E18" s="226">
        <f t="shared" si="0"/>
        <v>0.51666666666666672</v>
      </c>
      <c r="F18" s="307"/>
      <c r="G18" s="308"/>
      <c r="H18" s="289"/>
    </row>
    <row r="19" spans="2:18" ht="30" customHeight="1">
      <c r="B19" s="194"/>
      <c r="C19" s="301" t="s">
        <v>315</v>
      </c>
      <c r="D19" s="223">
        <f>'TGH Emissionsminderung'!$K$2</f>
        <v>0.53888888888888886</v>
      </c>
      <c r="E19" s="304">
        <f t="shared" si="0"/>
        <v>0.53888888888888886</v>
      </c>
      <c r="F19" s="302"/>
      <c r="G19" s="303"/>
      <c r="H19" s="289"/>
    </row>
    <row r="20" spans="2:18" ht="30" customHeight="1">
      <c r="B20" s="194"/>
      <c r="C20" s="301" t="s">
        <v>316</v>
      </c>
      <c r="D20" s="223">
        <f>'THG Emissionen'!$K$2</f>
        <v>0.66250000000000009</v>
      </c>
      <c r="E20" s="304">
        <f t="shared" si="0"/>
        <v>0.66250000000000009</v>
      </c>
      <c r="F20" s="302"/>
      <c r="G20" s="303"/>
      <c r="H20" s="289"/>
    </row>
    <row r="21" spans="2:18" ht="30" customHeight="1">
      <c r="B21" s="194"/>
      <c r="C21" s="301" t="s">
        <v>317</v>
      </c>
      <c r="D21" s="223">
        <f>Verschwendung!$K$2</f>
        <v>0.68571428571428572</v>
      </c>
      <c r="E21" s="304">
        <f t="shared" si="0"/>
        <v>0.68571428571428572</v>
      </c>
      <c r="F21" s="302"/>
      <c r="G21" s="303"/>
      <c r="H21" s="289"/>
    </row>
    <row r="22" spans="2:18" ht="34.5" customHeight="1">
      <c r="B22" s="194"/>
      <c r="C22" s="309" t="s">
        <v>318</v>
      </c>
      <c r="D22" s="235">
        <f>Ökosysteme!$K$2</f>
        <v>0.7</v>
      </c>
      <c r="E22" s="310">
        <f t="shared" si="0"/>
        <v>0.7</v>
      </c>
      <c r="F22" s="302"/>
      <c r="G22" s="303"/>
      <c r="H22" s="289"/>
    </row>
    <row r="23" spans="2:18" ht="30" customHeight="1">
      <c r="B23" s="194"/>
      <c r="C23" s="311" t="s">
        <v>319</v>
      </c>
      <c r="D23" s="312">
        <f>Gehälter!$K$2</f>
        <v>0.80000000000000016</v>
      </c>
      <c r="E23" s="313"/>
      <c r="F23" s="314">
        <f>D23</f>
        <v>0.80000000000000016</v>
      </c>
      <c r="G23" s="315"/>
      <c r="H23" s="289"/>
    </row>
    <row r="24" spans="2:18" ht="30" customHeight="1">
      <c r="B24" s="194"/>
      <c r="C24" s="311" t="s">
        <v>367</v>
      </c>
      <c r="D24" s="223">
        <f>Gesundheit!$K$2</f>
        <v>0.3</v>
      </c>
      <c r="E24" s="316"/>
      <c r="F24" s="317">
        <f>D24</f>
        <v>0.3</v>
      </c>
      <c r="G24" s="303"/>
      <c r="H24" s="289"/>
    </row>
    <row r="25" spans="2:18" ht="30" customHeight="1">
      <c r="B25" s="194"/>
      <c r="C25" s="311" t="s">
        <v>365</v>
      </c>
      <c r="D25" s="223">
        <f>Arbeitsbedingungen!$K$2</f>
        <v>0.75</v>
      </c>
      <c r="E25" s="316"/>
      <c r="F25" s="318">
        <f>D25</f>
        <v>0.75</v>
      </c>
      <c r="G25" s="303"/>
      <c r="H25" s="289"/>
    </row>
    <row r="26" spans="2:18" ht="30" customHeight="1">
      <c r="B26" s="194"/>
      <c r="C26" s="311" t="s">
        <v>366</v>
      </c>
      <c r="D26" s="319">
        <f>Diversität!$K$2</f>
        <v>0.67272727272727284</v>
      </c>
      <c r="E26" s="316"/>
      <c r="F26" s="318">
        <f>D26</f>
        <v>0.67272727272727284</v>
      </c>
      <c r="G26" s="303"/>
      <c r="H26" s="289"/>
    </row>
    <row r="27" spans="2:18" ht="30" customHeight="1">
      <c r="B27" s="194"/>
      <c r="C27" s="320" t="s">
        <v>325</v>
      </c>
      <c r="D27" s="235">
        <f>Gemeinschaft!$K$2</f>
        <v>0.79999999999999993</v>
      </c>
      <c r="E27" s="316"/>
      <c r="F27" s="302"/>
      <c r="G27" s="318">
        <f>D27</f>
        <v>0.79999999999999993</v>
      </c>
      <c r="H27" s="289"/>
    </row>
    <row r="28" spans="2:18" ht="30" customHeight="1">
      <c r="B28" s="194"/>
      <c r="C28" s="537" t="s">
        <v>379</v>
      </c>
      <c r="D28" s="537"/>
      <c r="E28" s="321">
        <f>SUM(E15:E27)/8</f>
        <v>0.55463789682539688</v>
      </c>
      <c r="F28" s="322">
        <f>SUM(F15:F27)/5</f>
        <v>0.60454545454545472</v>
      </c>
      <c r="G28" s="323">
        <f>SUM(G15:G27)/2</f>
        <v>0.64999999999999991</v>
      </c>
      <c r="H28" s="289"/>
    </row>
    <row r="29" spans="2:18" ht="30" customHeight="1">
      <c r="B29" s="194"/>
      <c r="C29" s="485" t="s">
        <v>380</v>
      </c>
      <c r="D29" s="485"/>
      <c r="E29" s="540">
        <f>AVERAGE(E28:G28)</f>
        <v>0.60306111712361721</v>
      </c>
      <c r="F29" s="540"/>
      <c r="G29" s="540"/>
      <c r="H29" s="289"/>
    </row>
    <row r="30" spans="2:18" s="160" customFormat="1" ht="30" customHeight="1">
      <c r="B30" s="172"/>
      <c r="C30" s="541" t="s">
        <v>327</v>
      </c>
      <c r="D30" s="541"/>
      <c r="E30" s="542">
        <f>'Positive Effekte '!K2</f>
        <v>0.09</v>
      </c>
      <c r="F30" s="542"/>
      <c r="G30" s="542"/>
      <c r="H30" s="289"/>
      <c r="I30" s="164"/>
      <c r="J30" s="164"/>
      <c r="K30" s="164"/>
    </row>
    <row r="31" spans="2:18" s="160" customFormat="1" ht="30" customHeight="1">
      <c r="B31" s="181"/>
      <c r="C31" s="485" t="s">
        <v>68</v>
      </c>
      <c r="D31" s="485"/>
      <c r="E31" s="543">
        <f>E29+E30</f>
        <v>0.69306111712361718</v>
      </c>
      <c r="F31" s="543"/>
      <c r="G31" s="543"/>
      <c r="H31" s="324"/>
      <c r="I31"/>
      <c r="J31"/>
      <c r="K31"/>
      <c r="L31" s="325"/>
      <c r="M31" s="325"/>
      <c r="N31" s="325"/>
      <c r="O31" s="325"/>
      <c r="P31" s="325"/>
      <c r="Q31" s="325"/>
      <c r="R31" s="325"/>
    </row>
    <row r="32" spans="2:18" ht="20.25" customHeight="1">
      <c r="B32" s="194"/>
      <c r="C32" s="288"/>
      <c r="D32" s="288"/>
      <c r="E32" s="288"/>
      <c r="F32" s="288"/>
      <c r="G32" s="215"/>
      <c r="H32" s="289"/>
    </row>
    <row r="33" spans="2:15" s="160" customFormat="1" ht="111" customHeight="1">
      <c r="B33" s="538" t="s">
        <v>381</v>
      </c>
      <c r="C33" s="538"/>
      <c r="D33" s="538"/>
      <c r="E33" s="538"/>
      <c r="F33" s="538"/>
      <c r="G33" s="538"/>
      <c r="H33" s="538"/>
      <c r="I33" s="326"/>
    </row>
    <row r="34" spans="2:15" ht="9.75" customHeight="1"/>
    <row r="35" spans="2:15" s="5" customFormat="1" ht="103.5" customHeight="1">
      <c r="B35" s="539" t="s">
        <v>382</v>
      </c>
      <c r="C35" s="539"/>
      <c r="D35" s="539"/>
      <c r="E35" s="539"/>
      <c r="F35" s="539"/>
      <c r="G35" s="539"/>
      <c r="H35" s="539"/>
      <c r="I35" s="286"/>
      <c r="J35" s="286"/>
      <c r="K35" s="286"/>
      <c r="L35" s="286"/>
      <c r="M35" s="286"/>
      <c r="N35" s="286"/>
      <c r="O35" s="286"/>
    </row>
    <row r="36" spans="2:15" s="5" customFormat="1" ht="91.5" customHeight="1">
      <c r="B36" s="539"/>
      <c r="C36" s="539"/>
      <c r="D36" s="539"/>
      <c r="E36" s="539"/>
      <c r="F36" s="539"/>
      <c r="G36" s="539"/>
      <c r="H36" s="539"/>
      <c r="I36" s="286"/>
      <c r="J36" s="286"/>
      <c r="K36" s="286"/>
      <c r="L36" s="286"/>
      <c r="M36" s="286"/>
      <c r="N36" s="286"/>
      <c r="O36" s="286"/>
    </row>
    <row r="37" spans="2:15" ht="15" customHeight="1"/>
    <row r="38" spans="2:15" ht="15" customHeight="1"/>
    <row r="39" spans="2:15" ht="15" customHeight="1"/>
    <row r="40" spans="2:15" ht="15" customHeight="1"/>
    <row r="41" spans="2:15" ht="15" customHeight="1"/>
    <row r="42" spans="2:15" ht="15" customHeight="1"/>
    <row r="43" spans="2:15" ht="15" customHeight="1"/>
    <row r="44" spans="2:15" ht="15" customHeight="1"/>
    <row r="45" spans="2:15" ht="15" customHeight="1"/>
    <row r="46" spans="2:15" ht="15" customHeight="1"/>
    <row r="47" spans="2:15" ht="15" customHeight="1"/>
    <row r="48" spans="2:15" ht="15" customHeight="1"/>
    <row r="49" ht="15" customHeight="1"/>
    <row r="50" ht="15" customHeight="1"/>
    <row r="51" ht="15" customHeight="1"/>
    <row r="52" ht="15" customHeight="1"/>
    <row r="53" ht="15" customHeight="1"/>
    <row r="54" ht="65.2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spans="6:13" ht="15" customHeight="1"/>
    <row r="66" spans="6:13" ht="15" customHeight="1"/>
    <row r="67" spans="6:13" ht="15" customHeight="1"/>
    <row r="68" spans="6:13" ht="15" customHeight="1"/>
    <row r="69" spans="6:13" ht="15" customHeight="1"/>
    <row r="70" spans="6:13" ht="15" customHeight="1"/>
    <row r="71" spans="6:13" ht="15" customHeight="1"/>
    <row r="72" spans="6:13" s="22" customFormat="1" ht="18" customHeight="1">
      <c r="F72" s="47"/>
      <c r="G72" s="47"/>
      <c r="H72" s="47"/>
      <c r="I72" s="47"/>
      <c r="J72" s="47"/>
      <c r="K72" s="47"/>
      <c r="L72" s="47"/>
      <c r="M72" s="47"/>
    </row>
    <row r="73" spans="6:13" s="164" customFormat="1" ht="14"/>
  </sheetData>
  <mergeCells count="13">
    <mergeCell ref="B33:H33"/>
    <mergeCell ref="B35:H36"/>
    <mergeCell ref="C29:D29"/>
    <mergeCell ref="E29:G29"/>
    <mergeCell ref="C30:D30"/>
    <mergeCell ref="E30:G30"/>
    <mergeCell ref="C31:D31"/>
    <mergeCell ref="E31:G31"/>
    <mergeCell ref="B2:H2"/>
    <mergeCell ref="B3:H3"/>
    <mergeCell ref="B11:H11"/>
    <mergeCell ref="B12:H12"/>
    <mergeCell ref="C28:D28"/>
  </mergeCells>
  <pageMargins left="0.7" right="0.7" top="0.75" bottom="0.75" header="0.511811023622047" footer="0.511811023622047"/>
  <pageSetup orientation="portrait" horizontalDpi="300" verticalDpi="300"/>
  <drawing r:id="rId1"/>
  <pictur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tabColor rgb="FFB3A2C7"/>
  </sheetPr>
  <dimension ref="A1:AMJ79"/>
  <sheetViews>
    <sheetView showGridLines="0" zoomScale="50" zoomScaleNormal="50" workbookViewId="0">
      <selection activeCell="O63" sqref="O63"/>
    </sheetView>
  </sheetViews>
  <sheetFormatPr baseColWidth="10" defaultColWidth="8.83203125" defaultRowHeight="15"/>
  <cols>
    <col min="1" max="1" width="10.6640625" style="164" customWidth="1"/>
    <col min="2" max="2" width="5.1640625" style="164" customWidth="1"/>
    <col min="3" max="3" width="12.83203125" style="164" customWidth="1"/>
    <col min="4" max="4" width="14.83203125" style="164" customWidth="1"/>
    <col min="5" max="5" width="18.6640625" style="164" customWidth="1"/>
    <col min="6" max="6" width="12.83203125" style="164" customWidth="1"/>
    <col min="7" max="7" width="20.33203125" style="164" customWidth="1"/>
    <col min="8" max="8" width="27.5" style="164" customWidth="1"/>
    <col min="9" max="9" width="20.83203125" style="164" customWidth="1"/>
    <col min="10" max="10" width="19.83203125" style="164" customWidth="1"/>
    <col min="11" max="11" width="20.6640625" style="164" customWidth="1"/>
    <col min="12" max="12" width="9.83203125" style="164" customWidth="1"/>
    <col min="13" max="13" width="12.1640625" style="164" customWidth="1"/>
    <col min="14" max="14" width="28.6640625" style="164" customWidth="1"/>
    <col min="15" max="15" width="40.5" style="164" customWidth="1"/>
    <col min="16" max="16" width="48.33203125" style="164" customWidth="1"/>
    <col min="17" max="17" width="25.6640625" style="164" customWidth="1"/>
    <col min="18" max="1024" width="8.83203125" style="164"/>
  </cols>
  <sheetData>
    <row r="1" spans="2:14" ht="11.25" customHeight="1"/>
    <row r="2" spans="2:14" ht="45" customHeight="1">
      <c r="B2" s="535" t="s">
        <v>383</v>
      </c>
      <c r="C2" s="535"/>
      <c r="D2" s="535"/>
      <c r="E2" s="535"/>
      <c r="F2" s="535"/>
      <c r="G2" s="535"/>
      <c r="H2" s="535"/>
      <c r="I2" s="535"/>
      <c r="J2" s="535"/>
      <c r="K2" s="535"/>
      <c r="L2" s="535"/>
      <c r="M2" s="535"/>
      <c r="N2" s="327"/>
    </row>
    <row r="3" spans="2:14" ht="60" customHeight="1">
      <c r="B3" s="544" t="s">
        <v>384</v>
      </c>
      <c r="C3" s="544"/>
      <c r="D3" s="544"/>
      <c r="E3" s="544"/>
      <c r="F3" s="544"/>
      <c r="G3" s="544"/>
      <c r="H3" s="544"/>
      <c r="I3" s="544"/>
      <c r="J3" s="544"/>
      <c r="K3" s="544"/>
      <c r="L3" s="544"/>
      <c r="M3" s="544"/>
      <c r="N3" s="328"/>
    </row>
    <row r="4" spans="2:14" ht="9.75" customHeight="1">
      <c r="C4" s="283"/>
      <c r="D4" s="283"/>
      <c r="E4" s="283"/>
      <c r="F4" s="283"/>
      <c r="G4" s="283"/>
      <c r="H4" s="283"/>
      <c r="I4" s="283"/>
      <c r="J4" s="283"/>
      <c r="K4" s="283"/>
      <c r="L4" s="283"/>
      <c r="M4" s="283"/>
      <c r="N4" s="283"/>
    </row>
    <row r="5" spans="2:14" ht="30" customHeight="1">
      <c r="B5" s="545" t="s">
        <v>385</v>
      </c>
      <c r="C5" s="545"/>
      <c r="D5" s="545"/>
      <c r="E5" s="545"/>
      <c r="F5" s="545"/>
      <c r="G5" s="545"/>
      <c r="H5" s="545"/>
      <c r="I5" s="545"/>
      <c r="J5" s="545"/>
      <c r="K5" s="545"/>
      <c r="L5" s="545"/>
      <c r="M5" s="545"/>
    </row>
    <row r="6" spans="2:14" s="22" customFormat="1" ht="39.75" customHeight="1">
      <c r="B6" s="546" t="s">
        <v>386</v>
      </c>
      <c r="C6" s="546"/>
      <c r="D6" s="546"/>
      <c r="E6" s="546"/>
      <c r="F6" s="546"/>
      <c r="G6" s="546"/>
      <c r="H6" s="546"/>
      <c r="I6" s="546"/>
      <c r="J6" s="546"/>
      <c r="K6" s="546"/>
      <c r="L6" s="546"/>
      <c r="M6" s="546"/>
    </row>
    <row r="7" spans="2:14" s="22" customFormat="1" ht="36.75" customHeight="1">
      <c r="B7" s="546"/>
      <c r="C7" s="546"/>
      <c r="D7" s="546"/>
      <c r="E7" s="546"/>
      <c r="F7" s="546"/>
      <c r="G7" s="546"/>
      <c r="H7" s="546"/>
      <c r="I7" s="546"/>
      <c r="J7" s="546"/>
      <c r="K7" s="546"/>
      <c r="L7" s="546"/>
      <c r="M7" s="546"/>
    </row>
    <row r="8" spans="2:14" s="22" customFormat="1" ht="16">
      <c r="B8" s="546"/>
      <c r="C8" s="546"/>
      <c r="D8" s="546"/>
      <c r="E8" s="546"/>
      <c r="F8" s="546"/>
      <c r="G8" s="546"/>
      <c r="H8" s="546"/>
      <c r="I8" s="546"/>
      <c r="J8" s="546"/>
      <c r="K8" s="546"/>
      <c r="L8" s="546"/>
      <c r="M8" s="546"/>
    </row>
    <row r="9" spans="2:14" s="22" customFormat="1" ht="16">
      <c r="B9" s="546"/>
      <c r="C9" s="546"/>
      <c r="D9" s="546"/>
      <c r="E9" s="546"/>
      <c r="F9" s="546"/>
      <c r="G9" s="546"/>
      <c r="H9" s="546"/>
      <c r="I9" s="546"/>
      <c r="J9" s="546"/>
      <c r="K9" s="546"/>
      <c r="L9" s="546"/>
      <c r="M9" s="546"/>
    </row>
    <row r="10" spans="2:14" s="22" customFormat="1" ht="16">
      <c r="B10" s="546"/>
      <c r="C10" s="546"/>
      <c r="D10" s="546"/>
      <c r="E10" s="546"/>
      <c r="F10" s="546"/>
      <c r="G10" s="546"/>
      <c r="H10" s="546"/>
      <c r="I10" s="546"/>
      <c r="J10" s="546"/>
      <c r="K10" s="546"/>
      <c r="L10" s="546"/>
      <c r="M10" s="546"/>
    </row>
    <row r="11" spans="2:14" s="22" customFormat="1" ht="16">
      <c r="B11" s="546"/>
      <c r="C11" s="546"/>
      <c r="D11" s="546"/>
      <c r="E11" s="546"/>
      <c r="F11" s="546"/>
      <c r="G11" s="546"/>
      <c r="H11" s="546"/>
      <c r="I11" s="546"/>
      <c r="J11" s="546"/>
      <c r="K11" s="546"/>
      <c r="L11" s="546"/>
      <c r="M11" s="546"/>
    </row>
    <row r="12" spans="2:14" s="22" customFormat="1" ht="16">
      <c r="B12" s="546"/>
      <c r="C12" s="546"/>
      <c r="D12" s="546"/>
      <c r="E12" s="546"/>
      <c r="F12" s="546"/>
      <c r="G12" s="546"/>
      <c r="H12" s="546"/>
      <c r="I12" s="546"/>
      <c r="J12" s="546"/>
      <c r="K12" s="546"/>
      <c r="L12" s="546"/>
      <c r="M12" s="546"/>
    </row>
    <row r="13" spans="2:14" s="22" customFormat="1" ht="16">
      <c r="B13" s="546"/>
      <c r="C13" s="546"/>
      <c r="D13" s="546"/>
      <c r="E13" s="546"/>
      <c r="F13" s="546"/>
      <c r="G13" s="546"/>
      <c r="H13" s="546"/>
      <c r="I13" s="546"/>
      <c r="J13" s="546"/>
      <c r="K13" s="546"/>
      <c r="L13" s="546"/>
      <c r="M13" s="546"/>
    </row>
    <row r="14" spans="2:14" s="22" customFormat="1" ht="57.75" customHeight="1">
      <c r="B14" s="546"/>
      <c r="C14" s="546"/>
      <c r="D14" s="546"/>
      <c r="E14" s="546"/>
      <c r="F14" s="546"/>
      <c r="G14" s="546"/>
      <c r="H14" s="546"/>
      <c r="I14" s="546"/>
      <c r="J14" s="546"/>
      <c r="K14" s="546"/>
      <c r="L14" s="546"/>
      <c r="M14" s="546"/>
    </row>
    <row r="15" spans="2:14" s="22" customFormat="1" ht="16">
      <c r="B15" s="546"/>
      <c r="C15" s="546"/>
      <c r="D15" s="546"/>
      <c r="E15" s="546"/>
      <c r="F15" s="546"/>
      <c r="G15" s="546"/>
      <c r="H15" s="546"/>
      <c r="I15" s="546"/>
      <c r="J15" s="546"/>
      <c r="K15" s="546"/>
      <c r="L15" s="546"/>
      <c r="M15" s="546"/>
    </row>
    <row r="16" spans="2:14" s="22" customFormat="1" ht="42" customHeight="1">
      <c r="B16" s="546"/>
      <c r="C16" s="546"/>
      <c r="D16" s="546"/>
      <c r="E16" s="546"/>
      <c r="F16" s="546"/>
      <c r="G16" s="546"/>
      <c r="H16" s="546"/>
      <c r="I16" s="546"/>
      <c r="J16" s="546"/>
      <c r="K16" s="546"/>
      <c r="L16" s="546"/>
      <c r="M16" s="546"/>
    </row>
    <row r="17" spans="1:14" s="22" customFormat="1" ht="28.5" customHeight="1">
      <c r="B17" s="546"/>
      <c r="C17" s="546"/>
      <c r="D17" s="546"/>
      <c r="E17" s="546"/>
      <c r="F17" s="546"/>
      <c r="G17" s="546"/>
      <c r="H17" s="546"/>
      <c r="I17" s="546"/>
      <c r="J17" s="546"/>
      <c r="K17" s="546"/>
      <c r="L17" s="546"/>
      <c r="M17" s="546"/>
    </row>
    <row r="18" spans="1:14" s="22" customFormat="1" ht="60.75" customHeight="1">
      <c r="B18" s="546"/>
      <c r="C18" s="546"/>
      <c r="D18" s="546"/>
      <c r="E18" s="546"/>
      <c r="F18" s="546"/>
      <c r="G18" s="546"/>
      <c r="H18" s="546"/>
      <c r="I18" s="546"/>
      <c r="J18" s="546"/>
      <c r="K18" s="546"/>
      <c r="L18" s="546"/>
      <c r="M18" s="546"/>
    </row>
    <row r="19" spans="1:14" s="22" customFormat="1" ht="34.5" customHeight="1">
      <c r="B19" s="546"/>
      <c r="C19" s="546"/>
      <c r="D19" s="546"/>
      <c r="E19" s="546"/>
      <c r="F19" s="546"/>
      <c r="G19" s="546"/>
      <c r="H19" s="546"/>
      <c r="I19" s="546"/>
      <c r="J19" s="546"/>
      <c r="K19" s="546"/>
      <c r="L19" s="546"/>
      <c r="M19" s="546"/>
    </row>
    <row r="20" spans="1:14" s="342" customFormat="1" ht="45.5" customHeight="1">
      <c r="B20" s="547" t="s">
        <v>828</v>
      </c>
      <c r="C20" s="547"/>
      <c r="D20" s="547"/>
      <c r="E20" s="547"/>
      <c r="F20" s="547"/>
      <c r="G20" s="547"/>
      <c r="H20" s="547"/>
      <c r="I20" s="547"/>
      <c r="J20" s="547"/>
      <c r="K20" s="547"/>
      <c r="L20" s="547"/>
      <c r="M20" s="547"/>
      <c r="N20" s="343"/>
    </row>
    <row r="21" spans="1:14" s="340" customFormat="1" ht="30" customHeight="1">
      <c r="B21" s="545" t="s">
        <v>387</v>
      </c>
      <c r="C21" s="545"/>
      <c r="D21" s="545"/>
      <c r="E21" s="545"/>
      <c r="F21" s="545"/>
      <c r="G21" s="545"/>
      <c r="H21" s="545"/>
      <c r="I21" s="545"/>
      <c r="J21" s="545"/>
      <c r="K21" s="545"/>
      <c r="L21" s="545"/>
      <c r="M21" s="545"/>
    </row>
    <row r="22" spans="1:14" s="342" customFormat="1" ht="34" customHeight="1">
      <c r="A22" s="341"/>
      <c r="B22" s="548" t="s">
        <v>388</v>
      </c>
      <c r="C22" s="549"/>
      <c r="D22" s="549"/>
      <c r="E22" s="549"/>
      <c r="F22" s="549"/>
      <c r="G22" s="549"/>
      <c r="H22" s="549"/>
      <c r="I22" s="549"/>
      <c r="J22" s="549"/>
      <c r="K22" s="549"/>
      <c r="L22" s="549"/>
      <c r="M22" s="550"/>
    </row>
    <row r="23" spans="1:14" s="342" customFormat="1" ht="60" customHeight="1">
      <c r="A23" s="341"/>
      <c r="B23" s="551" t="s">
        <v>389</v>
      </c>
      <c r="C23" s="552"/>
      <c r="D23" s="552"/>
      <c r="E23" s="552"/>
      <c r="F23" s="552"/>
      <c r="G23" s="552"/>
      <c r="H23" s="553"/>
      <c r="I23" s="554" t="s">
        <v>390</v>
      </c>
      <c r="J23" s="555"/>
      <c r="K23" s="555"/>
      <c r="L23" s="555"/>
      <c r="M23" s="556"/>
    </row>
    <row r="24" spans="1:14" s="342" customFormat="1" ht="60" customHeight="1">
      <c r="A24" s="341"/>
      <c r="B24" s="561" t="s">
        <v>823</v>
      </c>
      <c r="C24" s="562"/>
      <c r="D24" s="562"/>
      <c r="E24" s="562"/>
      <c r="F24" s="562"/>
      <c r="G24" s="562"/>
      <c r="H24" s="563"/>
      <c r="I24" s="565" t="s">
        <v>391</v>
      </c>
      <c r="J24" s="566"/>
      <c r="K24" s="566"/>
      <c r="L24" s="566"/>
      <c r="M24" s="567"/>
    </row>
    <row r="25" spans="1:14" s="342" customFormat="1" ht="60" customHeight="1">
      <c r="A25" s="341"/>
      <c r="B25" s="561" t="s">
        <v>824</v>
      </c>
      <c r="C25" s="562"/>
      <c r="D25" s="562"/>
      <c r="E25" s="562"/>
      <c r="F25" s="562"/>
      <c r="G25" s="562"/>
      <c r="H25" s="563"/>
      <c r="I25" s="564" t="s">
        <v>825</v>
      </c>
      <c r="J25" s="564"/>
      <c r="K25" s="564"/>
      <c r="L25" s="564"/>
      <c r="M25" s="564"/>
    </row>
    <row r="26" spans="1:14" s="342" customFormat="1" ht="60" customHeight="1">
      <c r="A26" s="341"/>
      <c r="B26" s="557" t="s">
        <v>826</v>
      </c>
      <c r="C26" s="558"/>
      <c r="D26" s="558"/>
      <c r="E26" s="558"/>
      <c r="F26" s="558"/>
      <c r="G26" s="558"/>
      <c r="H26" s="559"/>
      <c r="I26" s="560" t="s">
        <v>827</v>
      </c>
      <c r="J26" s="560"/>
      <c r="K26" s="560"/>
      <c r="L26" s="560"/>
      <c r="M26" s="560"/>
    </row>
    <row r="27" spans="1:14" s="22" customFormat="1" ht="60" customHeight="1">
      <c r="A27" s="41"/>
      <c r="B27" s="568" t="s">
        <v>818</v>
      </c>
      <c r="C27" s="569"/>
      <c r="D27" s="569"/>
      <c r="E27" s="569"/>
      <c r="F27" s="569"/>
      <c r="G27" s="569"/>
      <c r="H27" s="570"/>
      <c r="I27" s="571" t="s">
        <v>821</v>
      </c>
      <c r="J27" s="572"/>
      <c r="K27" s="572"/>
      <c r="L27" s="572"/>
      <c r="M27" s="573"/>
    </row>
    <row r="28" spans="1:14" ht="19">
      <c r="I28" s="329"/>
      <c r="J28" s="329"/>
      <c r="K28" s="329"/>
      <c r="L28" s="329"/>
      <c r="M28" s="329"/>
    </row>
    <row r="29" spans="1:14" ht="19">
      <c r="I29" s="329"/>
      <c r="J29" s="329"/>
      <c r="K29" s="329"/>
      <c r="L29" s="329"/>
      <c r="M29" s="329"/>
    </row>
    <row r="32" spans="1:14" ht="30" customHeight="1">
      <c r="B32" s="545" t="s">
        <v>822</v>
      </c>
      <c r="C32" s="545"/>
      <c r="D32" s="545"/>
      <c r="E32" s="545"/>
      <c r="F32" s="545"/>
      <c r="G32" s="545"/>
      <c r="H32" s="545"/>
      <c r="I32" s="545"/>
      <c r="J32" s="545"/>
      <c r="K32" s="545"/>
      <c r="L32" s="545"/>
      <c r="M32" s="545"/>
    </row>
    <row r="33" spans="1:13" s="342" customFormat="1" ht="40" customHeight="1">
      <c r="A33" s="341"/>
      <c r="B33" s="574" t="s">
        <v>829</v>
      </c>
      <c r="C33" s="574"/>
      <c r="D33" s="574"/>
      <c r="E33" s="574"/>
      <c r="F33" s="574"/>
      <c r="G33" s="574"/>
      <c r="H33" s="574"/>
      <c r="I33" s="574"/>
      <c r="J33" s="574"/>
      <c r="K33" s="574"/>
      <c r="L33" s="574"/>
      <c r="M33" s="574"/>
    </row>
    <row r="35" spans="1:13" ht="36" customHeight="1">
      <c r="I35" s="539" t="s">
        <v>831</v>
      </c>
      <c r="J35" s="539"/>
      <c r="K35" s="539"/>
      <c r="L35" s="539"/>
      <c r="M35" s="330"/>
    </row>
    <row r="36" spans="1:13" ht="15" customHeight="1">
      <c r="I36" s="576" t="s">
        <v>832</v>
      </c>
      <c r="J36" s="576"/>
      <c r="K36" s="576"/>
      <c r="L36" s="576"/>
      <c r="M36" s="576"/>
    </row>
    <row r="37" spans="1:13" ht="15" customHeight="1">
      <c r="I37" s="576"/>
      <c r="J37" s="576"/>
      <c r="K37" s="576"/>
      <c r="L37" s="576"/>
      <c r="M37" s="576"/>
    </row>
    <row r="38" spans="1:13" ht="15" customHeight="1">
      <c r="I38" s="576"/>
      <c r="J38" s="576"/>
      <c r="K38" s="576"/>
      <c r="L38" s="576"/>
      <c r="M38" s="576"/>
    </row>
    <row r="39" spans="1:13" ht="15" customHeight="1">
      <c r="I39" s="576"/>
      <c r="J39" s="576"/>
      <c r="K39" s="576"/>
      <c r="L39" s="576"/>
      <c r="M39" s="576"/>
    </row>
    <row r="40" spans="1:13" ht="15" customHeight="1">
      <c r="I40" s="576"/>
      <c r="J40" s="576"/>
      <c r="K40" s="576"/>
      <c r="L40" s="576"/>
      <c r="M40" s="576"/>
    </row>
    <row r="41" spans="1:13" ht="15" customHeight="1">
      <c r="I41" s="576"/>
      <c r="J41" s="576"/>
      <c r="K41" s="576"/>
      <c r="L41" s="576"/>
      <c r="M41" s="576"/>
    </row>
    <row r="42" spans="1:13" ht="15" customHeight="1">
      <c r="I42" s="576"/>
      <c r="J42" s="576"/>
      <c r="K42" s="576"/>
      <c r="L42" s="576"/>
      <c r="M42" s="576"/>
    </row>
    <row r="43" spans="1:13" ht="15" customHeight="1">
      <c r="I43" s="576"/>
      <c r="J43" s="576"/>
      <c r="K43" s="576"/>
      <c r="L43" s="576"/>
      <c r="M43" s="576"/>
    </row>
    <row r="44" spans="1:13" ht="15" customHeight="1">
      <c r="I44" s="576"/>
      <c r="J44" s="576"/>
      <c r="K44" s="576"/>
      <c r="L44" s="576"/>
      <c r="M44" s="576"/>
    </row>
    <row r="45" spans="1:13" ht="15" customHeight="1">
      <c r="I45" s="576"/>
      <c r="J45" s="576"/>
      <c r="K45" s="576"/>
      <c r="L45" s="576"/>
      <c r="M45" s="576"/>
    </row>
    <row r="46" spans="1:13" ht="15" customHeight="1">
      <c r="I46" s="576"/>
      <c r="J46" s="576"/>
      <c r="K46" s="576"/>
      <c r="L46" s="576"/>
      <c r="M46" s="576"/>
    </row>
    <row r="47" spans="1:13" ht="15" customHeight="1">
      <c r="I47" s="576"/>
      <c r="J47" s="576"/>
      <c r="K47" s="576"/>
      <c r="L47" s="576"/>
      <c r="M47" s="576"/>
    </row>
    <row r="48" spans="1:13" ht="15" customHeight="1">
      <c r="I48" s="576"/>
      <c r="J48" s="576"/>
      <c r="K48" s="576"/>
      <c r="L48" s="576"/>
      <c r="M48" s="576"/>
    </row>
    <row r="49" spans="1:13" ht="15" customHeight="1">
      <c r="I49" s="576"/>
      <c r="J49" s="576"/>
      <c r="K49" s="576"/>
      <c r="L49" s="576"/>
      <c r="M49" s="576"/>
    </row>
    <row r="50" spans="1:13" ht="15" customHeight="1">
      <c r="I50" s="576"/>
      <c r="J50" s="576"/>
      <c r="K50" s="576"/>
      <c r="L50" s="576"/>
      <c r="M50" s="576"/>
    </row>
    <row r="51" spans="1:13" ht="15" customHeight="1">
      <c r="I51" s="576"/>
      <c r="J51" s="576"/>
      <c r="K51" s="576"/>
      <c r="L51" s="576"/>
      <c r="M51" s="576"/>
    </row>
    <row r="52" spans="1:13" ht="15" customHeight="1">
      <c r="I52" s="576"/>
      <c r="J52" s="576"/>
      <c r="K52" s="576"/>
      <c r="L52" s="576"/>
      <c r="M52" s="576"/>
    </row>
    <row r="53" spans="1:13" ht="15" customHeight="1">
      <c r="I53" s="576"/>
      <c r="J53" s="576"/>
      <c r="K53" s="576"/>
      <c r="L53" s="576"/>
      <c r="M53" s="576"/>
    </row>
    <row r="54" spans="1:13" ht="15" customHeight="1">
      <c r="I54" s="576"/>
      <c r="J54" s="576"/>
      <c r="K54" s="576"/>
      <c r="L54" s="576"/>
      <c r="M54" s="576"/>
    </row>
    <row r="55" spans="1:13" ht="15" customHeight="1">
      <c r="I55" s="576"/>
      <c r="J55" s="576"/>
      <c r="K55" s="576"/>
      <c r="L55" s="576"/>
      <c r="M55" s="576"/>
    </row>
    <row r="56" spans="1:13" ht="15" customHeight="1">
      <c r="I56" s="576"/>
      <c r="J56" s="576"/>
      <c r="K56" s="576"/>
      <c r="L56" s="576"/>
      <c r="M56" s="576"/>
    </row>
    <row r="57" spans="1:13" ht="15" customHeight="1">
      <c r="I57" s="576"/>
      <c r="J57" s="576"/>
      <c r="K57" s="576"/>
      <c r="L57" s="576"/>
      <c r="M57" s="576"/>
    </row>
    <row r="58" spans="1:13" ht="15" customHeight="1">
      <c r="I58" s="576"/>
      <c r="J58" s="576"/>
      <c r="K58" s="576"/>
      <c r="L58" s="576"/>
      <c r="M58" s="576"/>
    </row>
    <row r="59" spans="1:13" ht="15" customHeight="1">
      <c r="B59" s="575" t="s">
        <v>830</v>
      </c>
      <c r="C59" s="575"/>
      <c r="D59" s="575"/>
      <c r="E59" s="575"/>
      <c r="F59" s="575"/>
      <c r="G59" s="575"/>
      <c r="H59" s="575"/>
      <c r="I59" s="576"/>
      <c r="J59" s="576"/>
      <c r="K59" s="576"/>
      <c r="L59" s="576"/>
      <c r="M59" s="576"/>
    </row>
    <row r="60" spans="1:13" ht="27" customHeight="1">
      <c r="B60" s="575"/>
      <c r="C60" s="575"/>
      <c r="D60" s="575"/>
      <c r="E60" s="575"/>
      <c r="F60" s="575"/>
      <c r="G60" s="575"/>
      <c r="H60" s="575"/>
      <c r="I60" s="576"/>
      <c r="J60" s="576"/>
      <c r="K60" s="576"/>
      <c r="L60" s="576"/>
      <c r="M60" s="576"/>
    </row>
    <row r="61" spans="1:13" ht="18" customHeight="1">
      <c r="B61" s="575"/>
      <c r="C61" s="575"/>
      <c r="D61" s="575"/>
      <c r="E61" s="575"/>
      <c r="F61" s="575"/>
      <c r="G61" s="575"/>
      <c r="H61" s="575"/>
      <c r="I61" s="577"/>
      <c r="J61" s="577"/>
      <c r="K61" s="577"/>
      <c r="L61" s="577"/>
      <c r="M61" s="577"/>
    </row>
    <row r="63" spans="1:13" s="22" customFormat="1" ht="53.25" customHeight="1">
      <c r="A63" s="41"/>
      <c r="B63" s="578" t="s">
        <v>833</v>
      </c>
      <c r="C63" s="578"/>
      <c r="D63" s="578"/>
      <c r="E63" s="578"/>
      <c r="F63" s="578"/>
      <c r="G63" s="578"/>
      <c r="H63" s="578"/>
      <c r="I63" s="578"/>
      <c r="J63" s="578"/>
      <c r="K63" s="578"/>
      <c r="L63" s="578"/>
      <c r="M63" s="578"/>
    </row>
    <row r="64" spans="1:13" s="22" customFormat="1" ht="29.25" customHeight="1">
      <c r="A64" s="41"/>
      <c r="B64" s="579" t="s">
        <v>834</v>
      </c>
      <c r="C64" s="579"/>
      <c r="D64" s="579"/>
      <c r="E64" s="579"/>
      <c r="F64" s="579"/>
      <c r="G64" s="579"/>
      <c r="H64" s="579"/>
      <c r="I64" s="579"/>
      <c r="J64" s="579"/>
      <c r="K64" s="331" t="s">
        <v>835</v>
      </c>
      <c r="L64" s="580" t="s">
        <v>836</v>
      </c>
      <c r="M64" s="580"/>
    </row>
    <row r="65" spans="1:13" s="22" customFormat="1" ht="39.75" customHeight="1">
      <c r="A65" s="41"/>
      <c r="B65" s="581"/>
      <c r="C65" s="581"/>
      <c r="D65" s="581"/>
      <c r="E65" s="581"/>
      <c r="F65" s="581"/>
      <c r="G65" s="581"/>
      <c r="H65" s="581"/>
      <c r="I65" s="581"/>
      <c r="J65" s="581"/>
      <c r="K65" s="332"/>
      <c r="L65" s="581"/>
      <c r="M65" s="581"/>
    </row>
    <row r="66" spans="1:13" s="22" customFormat="1" ht="39.75" customHeight="1">
      <c r="A66" s="41"/>
      <c r="B66" s="582"/>
      <c r="C66" s="582"/>
      <c r="D66" s="582"/>
      <c r="E66" s="582"/>
      <c r="F66" s="582"/>
      <c r="G66" s="582"/>
      <c r="H66" s="582"/>
      <c r="I66" s="582"/>
      <c r="J66" s="582"/>
      <c r="K66" s="333"/>
      <c r="L66" s="582"/>
      <c r="M66" s="582"/>
    </row>
    <row r="67" spans="1:13" s="22" customFormat="1" ht="39.75" customHeight="1">
      <c r="A67" s="41"/>
      <c r="B67" s="582"/>
      <c r="C67" s="582"/>
      <c r="D67" s="582"/>
      <c r="E67" s="582"/>
      <c r="F67" s="582"/>
      <c r="G67" s="582"/>
      <c r="H67" s="582"/>
      <c r="I67" s="582"/>
      <c r="J67" s="582"/>
      <c r="K67" s="333"/>
      <c r="L67" s="582"/>
      <c r="M67" s="582"/>
    </row>
    <row r="68" spans="1:13" s="22" customFormat="1" ht="39.75" customHeight="1">
      <c r="A68" s="41"/>
      <c r="B68" s="582"/>
      <c r="C68" s="582"/>
      <c r="D68" s="582"/>
      <c r="E68" s="582"/>
      <c r="F68" s="582"/>
      <c r="G68" s="582"/>
      <c r="H68" s="582"/>
      <c r="I68" s="582"/>
      <c r="J68" s="582"/>
      <c r="K68" s="333"/>
      <c r="L68" s="582"/>
      <c r="M68" s="582"/>
    </row>
    <row r="69" spans="1:13" s="22" customFormat="1" ht="39.75" customHeight="1">
      <c r="A69" s="41"/>
      <c r="B69" s="583"/>
      <c r="C69" s="583"/>
      <c r="D69" s="583"/>
      <c r="E69" s="583"/>
      <c r="F69" s="583"/>
      <c r="G69" s="583"/>
      <c r="H69" s="583"/>
      <c r="I69" s="583"/>
      <c r="J69" s="583"/>
      <c r="K69" s="334"/>
      <c r="L69" s="583"/>
      <c r="M69" s="583"/>
    </row>
    <row r="70" spans="1:13" s="22" customFormat="1" ht="16"/>
    <row r="71" spans="1:13" s="342" customFormat="1" ht="34" customHeight="1">
      <c r="A71" s="341"/>
      <c r="B71" s="584" t="s">
        <v>837</v>
      </c>
      <c r="C71" s="585"/>
      <c r="D71" s="585"/>
      <c r="E71" s="585"/>
      <c r="F71" s="585"/>
      <c r="G71" s="585"/>
      <c r="H71" s="585"/>
      <c r="I71" s="585"/>
      <c r="J71" s="585"/>
      <c r="K71" s="585"/>
      <c r="L71" s="585"/>
      <c r="M71" s="586"/>
    </row>
    <row r="72" spans="1:13" s="342" customFormat="1" ht="34" customHeight="1">
      <c r="A72" s="341"/>
      <c r="B72" s="587" t="s">
        <v>838</v>
      </c>
      <c r="C72" s="588"/>
      <c r="D72" s="588"/>
      <c r="E72" s="588"/>
      <c r="F72" s="588"/>
      <c r="G72" s="588"/>
      <c r="H72" s="589"/>
      <c r="I72" s="590" t="s">
        <v>812</v>
      </c>
      <c r="J72" s="591"/>
      <c r="K72" s="591"/>
      <c r="L72" s="591"/>
      <c r="M72" s="591"/>
    </row>
    <row r="73" spans="1:13" s="342" customFormat="1" ht="34" customHeight="1">
      <c r="A73" s="341"/>
      <c r="B73" s="594" t="s">
        <v>820</v>
      </c>
      <c r="C73" s="595"/>
      <c r="D73" s="595"/>
      <c r="E73" s="595"/>
      <c r="F73" s="595"/>
      <c r="G73" s="595"/>
      <c r="H73" s="596"/>
      <c r="I73" s="597" t="s">
        <v>813</v>
      </c>
      <c r="J73" s="598"/>
      <c r="K73" s="598"/>
      <c r="L73" s="598"/>
      <c r="M73" s="599"/>
    </row>
    <row r="74" spans="1:13" s="342" customFormat="1" ht="34" customHeight="1">
      <c r="A74" s="341"/>
      <c r="B74" s="594" t="s">
        <v>817</v>
      </c>
      <c r="C74" s="600"/>
      <c r="D74" s="600"/>
      <c r="E74" s="600"/>
      <c r="F74" s="600"/>
      <c r="G74" s="600"/>
      <c r="H74" s="601"/>
      <c r="I74" s="597" t="s">
        <v>814</v>
      </c>
      <c r="J74" s="598"/>
      <c r="K74" s="598"/>
      <c r="L74" s="598"/>
      <c r="M74" s="599"/>
    </row>
    <row r="75" spans="1:13" s="342" customFormat="1" ht="42.5" customHeight="1">
      <c r="A75" s="341"/>
      <c r="B75" s="594" t="s">
        <v>819</v>
      </c>
      <c r="C75" s="600"/>
      <c r="D75" s="600"/>
      <c r="E75" s="600"/>
      <c r="F75" s="600"/>
      <c r="G75" s="600"/>
      <c r="H75" s="601"/>
      <c r="I75" s="590" t="s">
        <v>815</v>
      </c>
      <c r="J75" s="591"/>
      <c r="K75" s="591"/>
      <c r="L75" s="591"/>
      <c r="M75" s="591"/>
    </row>
    <row r="76" spans="1:13" s="342" customFormat="1" ht="34" customHeight="1">
      <c r="A76" s="341"/>
      <c r="B76" s="568" t="s">
        <v>818</v>
      </c>
      <c r="C76" s="569"/>
      <c r="D76" s="569"/>
      <c r="E76" s="569"/>
      <c r="F76" s="569"/>
      <c r="G76" s="569"/>
      <c r="H76" s="570"/>
      <c r="I76" s="592" t="s">
        <v>816</v>
      </c>
      <c r="J76" s="592"/>
      <c r="K76" s="592"/>
      <c r="L76" s="592"/>
      <c r="M76" s="592"/>
    </row>
    <row r="77" spans="1:13" s="22" customFormat="1" ht="18" customHeight="1">
      <c r="I77" s="47"/>
      <c r="J77" s="47"/>
      <c r="K77" s="47"/>
      <c r="L77" s="47"/>
      <c r="M77" s="47"/>
    </row>
    <row r="79" spans="1:13" s="344" customFormat="1" ht="105" customHeight="1">
      <c r="B79" s="593" t="s">
        <v>839</v>
      </c>
      <c r="C79" s="574"/>
      <c r="D79" s="574"/>
      <c r="E79" s="574"/>
      <c r="F79" s="574"/>
      <c r="G79" s="574"/>
      <c r="H79" s="574"/>
      <c r="I79" s="574"/>
      <c r="J79" s="574"/>
      <c r="K79" s="574"/>
      <c r="L79" s="574"/>
      <c r="M79" s="574"/>
    </row>
  </sheetData>
  <mergeCells count="47">
    <mergeCell ref="B72:H72"/>
    <mergeCell ref="I72:M72"/>
    <mergeCell ref="B76:H76"/>
    <mergeCell ref="I76:M76"/>
    <mergeCell ref="B79:M79"/>
    <mergeCell ref="B73:H73"/>
    <mergeCell ref="I73:M73"/>
    <mergeCell ref="B74:H74"/>
    <mergeCell ref="I74:M74"/>
    <mergeCell ref="B75:H75"/>
    <mergeCell ref="I75:M75"/>
    <mergeCell ref="B68:J68"/>
    <mergeCell ref="L68:M68"/>
    <mergeCell ref="B69:J69"/>
    <mergeCell ref="L69:M69"/>
    <mergeCell ref="B71:M71"/>
    <mergeCell ref="B65:J65"/>
    <mergeCell ref="L65:M65"/>
    <mergeCell ref="B66:J66"/>
    <mergeCell ref="L66:M66"/>
    <mergeCell ref="B67:J67"/>
    <mergeCell ref="L67:M67"/>
    <mergeCell ref="B59:H61"/>
    <mergeCell ref="I36:M61"/>
    <mergeCell ref="B63:M63"/>
    <mergeCell ref="B64:J64"/>
    <mergeCell ref="L64:M64"/>
    <mergeCell ref="B27:H27"/>
    <mergeCell ref="I27:M27"/>
    <mergeCell ref="B32:M32"/>
    <mergeCell ref="B33:M33"/>
    <mergeCell ref="I35:L35"/>
    <mergeCell ref="B21:M21"/>
    <mergeCell ref="B22:M22"/>
    <mergeCell ref="B23:H23"/>
    <mergeCell ref="I23:M23"/>
    <mergeCell ref="B26:H26"/>
    <mergeCell ref="I26:M26"/>
    <mergeCell ref="B25:H25"/>
    <mergeCell ref="I25:M25"/>
    <mergeCell ref="B24:H24"/>
    <mergeCell ref="I24:M24"/>
    <mergeCell ref="B2:M2"/>
    <mergeCell ref="B3:M3"/>
    <mergeCell ref="B5:M5"/>
    <mergeCell ref="B6:M19"/>
    <mergeCell ref="B20:M20"/>
  </mergeCells>
  <hyperlinks>
    <hyperlink ref="I27:L27" r:id="rId1" display="Sustainability ROI Workbook" xr:uid="{A142D1AF-6DAB-6849-B356-4E54D45B397F}"/>
    <hyperlink ref="I24:L24" r:id="rId2" display="Sustainability ROI Workbook" xr:uid="{F04C05B6-954E-2E42-B316-D2CE91D47D04}"/>
    <hyperlink ref="I23:M23" r:id="rId3" display="Future-Fit Business Benchmark Action Guides" xr:uid="{04ACCA38-7EFD-DD4F-B49D-C55E21C4A7D6}"/>
    <hyperlink ref="I25:M25" r:id="rId4" display="Hilfestellung" xr:uid="{ED129710-28E5-A347-BA5B-6979B2AB11B4}"/>
    <hyperlink ref="B20" r:id="rId5" display="Master Slide Decks" xr:uid="{049BB988-75FE-274E-87A6-F7038D06DF7C}"/>
    <hyperlink ref="B20:M20" r:id="rId6" display="https://www.lpm.sogln.de/" xr:uid="{857CD75B-6DD8-C047-BCC7-9DD5C74A4B2D}"/>
    <hyperlink ref="I73:L73" r:id="rId7" display="Download page for the Refernce Sheets" xr:uid="{95DA3FA4-38F8-A340-9C66-97E9B93819E2}"/>
    <hyperlink ref="I74:L74" r:id="rId8" display="Sustainability Champion's Guidebook" xr:uid="{11FFE38C-5923-A049-974B-65FF57A6B414}"/>
    <hyperlink ref="I76:L76" r:id="rId9" display="Sustainability ROI Workbook" xr:uid="{8FF5C235-B51B-C54E-A7B6-92D221223FEC}"/>
    <hyperlink ref="I73:M73" r:id="rId10" display="Abition Set" xr:uid="{12D8FB03-65C8-A144-AA98-D26FD98F72FB}"/>
    <hyperlink ref="I74:M74" r:id="rId11" display="Führungsleitfaden zur Nachhaltigkeitsentfaltunf" xr:uid="{4DBC2E5A-5DCB-3847-ACFD-F4AA43DBF2D0}"/>
  </hyperlinks>
  <pageMargins left="0.7" right="0.7" top="0.75" bottom="0.75" header="0.511811023622047" footer="0.511811023622047"/>
  <pageSetup orientation="portrait" horizontalDpi="300" verticalDpi="300"/>
  <drawing r:id="rId12"/>
  <picture r:id="rId1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E180"/>
  <sheetViews>
    <sheetView zoomScale="50" zoomScaleNormal="50" workbookViewId="0"/>
  </sheetViews>
  <sheetFormatPr baseColWidth="10" defaultColWidth="8.83203125" defaultRowHeight="15"/>
  <sheetData>
    <row r="1" spans="1:5">
      <c r="A1" t="s">
        <v>392</v>
      </c>
      <c r="B1" t="s">
        <v>393</v>
      </c>
      <c r="C1" t="s">
        <v>394</v>
      </c>
      <c r="D1" t="s">
        <v>395</v>
      </c>
      <c r="E1" t="s">
        <v>396</v>
      </c>
    </row>
    <row r="2" spans="1:5">
      <c r="A2" t="s">
        <v>397</v>
      </c>
      <c r="B2" t="s">
        <v>398</v>
      </c>
      <c r="C2" t="s">
        <v>399</v>
      </c>
    </row>
    <row r="3" spans="1:5">
      <c r="A3" t="s">
        <v>400</v>
      </c>
      <c r="B3" t="s">
        <v>401</v>
      </c>
      <c r="C3" t="s">
        <v>402</v>
      </c>
    </row>
    <row r="4" spans="1:5">
      <c r="A4" t="s">
        <v>403</v>
      </c>
      <c r="B4" t="s">
        <v>404</v>
      </c>
      <c r="C4" t="s">
        <v>405</v>
      </c>
    </row>
    <row r="5" spans="1:5">
      <c r="A5" t="s">
        <v>406</v>
      </c>
      <c r="C5" t="s">
        <v>407</v>
      </c>
    </row>
    <row r="6" spans="1:5">
      <c r="A6" t="s">
        <v>408</v>
      </c>
      <c r="C6" t="s">
        <v>407</v>
      </c>
    </row>
    <row r="7" spans="1:5">
      <c r="A7" t="s">
        <v>409</v>
      </c>
      <c r="B7" t="s">
        <v>410</v>
      </c>
      <c r="C7" t="s">
        <v>411</v>
      </c>
    </row>
    <row r="8" spans="1:5">
      <c r="A8" t="s">
        <v>412</v>
      </c>
      <c r="B8" t="s">
        <v>413</v>
      </c>
      <c r="C8" t="s">
        <v>414</v>
      </c>
    </row>
    <row r="9" spans="1:5">
      <c r="A9" t="s">
        <v>415</v>
      </c>
      <c r="B9" t="s">
        <v>416</v>
      </c>
      <c r="C9" t="s">
        <v>417</v>
      </c>
    </row>
    <row r="10" spans="1:5">
      <c r="A10" t="s">
        <v>418</v>
      </c>
      <c r="B10" t="s">
        <v>419</v>
      </c>
      <c r="C10" t="s">
        <v>420</v>
      </c>
    </row>
    <row r="11" spans="1:5">
      <c r="A11" t="s">
        <v>421</v>
      </c>
      <c r="B11" t="s">
        <v>422</v>
      </c>
      <c r="C11" t="s">
        <v>423</v>
      </c>
    </row>
    <row r="12" spans="1:5">
      <c r="A12" t="s">
        <v>424</v>
      </c>
      <c r="B12" t="s">
        <v>425</v>
      </c>
      <c r="C12" t="s">
        <v>426</v>
      </c>
    </row>
    <row r="13" spans="1:5">
      <c r="A13" t="s">
        <v>427</v>
      </c>
      <c r="B13" t="s">
        <v>428</v>
      </c>
      <c r="C13" t="s">
        <v>429</v>
      </c>
    </row>
    <row r="14" spans="1:5">
      <c r="A14" t="s">
        <v>430</v>
      </c>
      <c r="B14" t="s">
        <v>431</v>
      </c>
      <c r="C14" t="s">
        <v>432</v>
      </c>
    </row>
    <row r="15" spans="1:5">
      <c r="A15" t="s">
        <v>433</v>
      </c>
      <c r="B15" t="s">
        <v>434</v>
      </c>
      <c r="C15" t="s">
        <v>435</v>
      </c>
    </row>
    <row r="16" spans="1:5">
      <c r="A16" t="s">
        <v>436</v>
      </c>
      <c r="B16" t="s">
        <v>437</v>
      </c>
      <c r="C16" t="s">
        <v>438</v>
      </c>
    </row>
    <row r="17" spans="1:3">
      <c r="A17" t="s">
        <v>439</v>
      </c>
      <c r="B17" t="s">
        <v>440</v>
      </c>
      <c r="C17" t="s">
        <v>441</v>
      </c>
    </row>
    <row r="18" spans="1:3">
      <c r="A18" t="s">
        <v>442</v>
      </c>
      <c r="B18" t="s">
        <v>443</v>
      </c>
      <c r="C18" t="s">
        <v>444</v>
      </c>
    </row>
    <row r="19" spans="1:3">
      <c r="A19" t="s">
        <v>445</v>
      </c>
      <c r="B19" t="s">
        <v>446</v>
      </c>
      <c r="C19" t="s">
        <v>447</v>
      </c>
    </row>
    <row r="20" spans="1:3">
      <c r="A20" t="s">
        <v>448</v>
      </c>
      <c r="B20" t="s">
        <v>449</v>
      </c>
      <c r="C20" t="s">
        <v>450</v>
      </c>
    </row>
    <row r="21" spans="1:3">
      <c r="A21" t="s">
        <v>451</v>
      </c>
      <c r="B21" t="s">
        <v>452</v>
      </c>
      <c r="C21" t="s">
        <v>453</v>
      </c>
    </row>
    <row r="22" spans="1:3">
      <c r="A22" t="s">
        <v>454</v>
      </c>
      <c r="B22" t="s">
        <v>455</v>
      </c>
      <c r="C22" t="s">
        <v>456</v>
      </c>
    </row>
    <row r="23" spans="1:3">
      <c r="A23" t="s">
        <v>457</v>
      </c>
      <c r="B23" t="s">
        <v>458</v>
      </c>
      <c r="C23" t="s">
        <v>459</v>
      </c>
    </row>
    <row r="24" spans="1:3">
      <c r="A24" t="s">
        <v>460</v>
      </c>
      <c r="B24" t="s">
        <v>461</v>
      </c>
      <c r="C24" t="s">
        <v>462</v>
      </c>
    </row>
    <row r="25" spans="1:3">
      <c r="A25" t="s">
        <v>463</v>
      </c>
      <c r="B25" t="s">
        <v>464</v>
      </c>
      <c r="C25" t="s">
        <v>465</v>
      </c>
    </row>
    <row r="26" spans="1:3">
      <c r="A26" t="s">
        <v>466</v>
      </c>
      <c r="B26" t="s">
        <v>467</v>
      </c>
      <c r="C26" t="s">
        <v>468</v>
      </c>
    </row>
    <row r="27" spans="1:3">
      <c r="A27" t="s">
        <v>469</v>
      </c>
      <c r="B27" t="s">
        <v>470</v>
      </c>
      <c r="C27" t="s">
        <v>471</v>
      </c>
    </row>
    <row r="28" spans="1:3">
      <c r="A28" t="s">
        <v>472</v>
      </c>
      <c r="B28" t="s">
        <v>473</v>
      </c>
      <c r="C28" t="s">
        <v>474</v>
      </c>
    </row>
    <row r="29" spans="1:3">
      <c r="A29" t="s">
        <v>475</v>
      </c>
      <c r="B29" t="s">
        <v>476</v>
      </c>
      <c r="C29" t="s">
        <v>477</v>
      </c>
    </row>
    <row r="30" spans="1:3">
      <c r="A30" t="s">
        <v>478</v>
      </c>
      <c r="B30" t="s">
        <v>479</v>
      </c>
    </row>
    <row r="31" spans="1:3">
      <c r="A31" t="s">
        <v>480</v>
      </c>
      <c r="B31" t="s">
        <v>481</v>
      </c>
    </row>
    <row r="32" spans="1:3">
      <c r="A32" t="s">
        <v>482</v>
      </c>
      <c r="B32" t="s">
        <v>483</v>
      </c>
    </row>
    <row r="33" spans="1:2">
      <c r="A33" t="s">
        <v>484</v>
      </c>
      <c r="B33" t="s">
        <v>485</v>
      </c>
    </row>
    <row r="34" spans="1:2">
      <c r="A34" t="s">
        <v>486</v>
      </c>
      <c r="B34" t="s">
        <v>487</v>
      </c>
    </row>
    <row r="35" spans="1:2">
      <c r="A35" t="s">
        <v>488</v>
      </c>
      <c r="B35" t="s">
        <v>489</v>
      </c>
    </row>
    <row r="36" spans="1:2">
      <c r="A36" t="s">
        <v>490</v>
      </c>
      <c r="B36" t="s">
        <v>491</v>
      </c>
    </row>
    <row r="37" spans="1:2">
      <c r="A37" t="s">
        <v>492</v>
      </c>
      <c r="B37" t="s">
        <v>493</v>
      </c>
    </row>
    <row r="38" spans="1:2">
      <c r="A38" t="s">
        <v>494</v>
      </c>
      <c r="B38" t="s">
        <v>495</v>
      </c>
    </row>
    <row r="39" spans="1:2">
      <c r="A39" t="s">
        <v>496</v>
      </c>
      <c r="B39" t="s">
        <v>497</v>
      </c>
    </row>
    <row r="40" spans="1:2">
      <c r="A40" t="s">
        <v>498</v>
      </c>
      <c r="B40" t="s">
        <v>499</v>
      </c>
    </row>
    <row r="41" spans="1:2">
      <c r="A41" t="s">
        <v>500</v>
      </c>
      <c r="B41" t="s">
        <v>501</v>
      </c>
    </row>
    <row r="42" spans="1:2">
      <c r="A42" t="s">
        <v>502</v>
      </c>
      <c r="B42" t="s">
        <v>503</v>
      </c>
    </row>
    <row r="43" spans="1:2">
      <c r="A43" t="s">
        <v>504</v>
      </c>
      <c r="B43" t="s">
        <v>505</v>
      </c>
    </row>
    <row r="44" spans="1:2">
      <c r="A44" t="s">
        <v>506</v>
      </c>
      <c r="B44" t="s">
        <v>507</v>
      </c>
    </row>
    <row r="45" spans="1:2">
      <c r="A45" t="s">
        <v>508</v>
      </c>
      <c r="B45" t="s">
        <v>509</v>
      </c>
    </row>
    <row r="46" spans="1:2">
      <c r="A46" t="s">
        <v>510</v>
      </c>
      <c r="B46" t="s">
        <v>511</v>
      </c>
    </row>
    <row r="47" spans="1:2">
      <c r="A47" t="s">
        <v>512</v>
      </c>
      <c r="B47" t="s">
        <v>513</v>
      </c>
    </row>
    <row r="48" spans="1:2">
      <c r="A48" t="s">
        <v>514</v>
      </c>
      <c r="B48" t="s">
        <v>515</v>
      </c>
    </row>
    <row r="49" spans="1:2">
      <c r="A49" t="s">
        <v>516</v>
      </c>
      <c r="B49" t="s">
        <v>517</v>
      </c>
    </row>
    <row r="50" spans="1:2">
      <c r="A50" t="s">
        <v>518</v>
      </c>
      <c r="B50" t="s">
        <v>519</v>
      </c>
    </row>
    <row r="51" spans="1:2">
      <c r="A51" t="s">
        <v>520</v>
      </c>
      <c r="B51" t="s">
        <v>521</v>
      </c>
    </row>
    <row r="52" spans="1:2">
      <c r="A52" t="s">
        <v>522</v>
      </c>
      <c r="B52" t="s">
        <v>523</v>
      </c>
    </row>
    <row r="53" spans="1:2">
      <c r="A53" t="s">
        <v>524</v>
      </c>
      <c r="B53" t="s">
        <v>525</v>
      </c>
    </row>
    <row r="54" spans="1:2">
      <c r="A54" t="s">
        <v>526</v>
      </c>
      <c r="B54" t="s">
        <v>527</v>
      </c>
    </row>
    <row r="55" spans="1:2">
      <c r="A55" t="s">
        <v>528</v>
      </c>
      <c r="B55" t="s">
        <v>529</v>
      </c>
    </row>
    <row r="56" spans="1:2">
      <c r="A56" t="s">
        <v>530</v>
      </c>
      <c r="B56" t="s">
        <v>531</v>
      </c>
    </row>
    <row r="57" spans="1:2">
      <c r="A57" t="s">
        <v>532</v>
      </c>
      <c r="B57" t="s">
        <v>533</v>
      </c>
    </row>
    <row r="58" spans="1:2">
      <c r="A58" t="s">
        <v>534</v>
      </c>
      <c r="B58" t="s">
        <v>535</v>
      </c>
    </row>
    <row r="59" spans="1:2">
      <c r="A59" t="s">
        <v>536</v>
      </c>
      <c r="B59" t="s">
        <v>537</v>
      </c>
    </row>
    <row r="60" spans="1:2">
      <c r="A60" t="s">
        <v>538</v>
      </c>
      <c r="B60" t="s">
        <v>539</v>
      </c>
    </row>
    <row r="61" spans="1:2">
      <c r="A61" t="s">
        <v>540</v>
      </c>
      <c r="B61" t="s">
        <v>541</v>
      </c>
    </row>
    <row r="62" spans="1:2">
      <c r="A62" t="s">
        <v>542</v>
      </c>
      <c r="B62" t="s">
        <v>543</v>
      </c>
    </row>
    <row r="63" spans="1:2">
      <c r="A63" t="s">
        <v>544</v>
      </c>
      <c r="B63" t="s">
        <v>545</v>
      </c>
    </row>
    <row r="64" spans="1:2">
      <c r="A64" t="s">
        <v>546</v>
      </c>
      <c r="B64" t="s">
        <v>547</v>
      </c>
    </row>
    <row r="65" spans="1:2">
      <c r="A65" t="s">
        <v>548</v>
      </c>
      <c r="B65" t="s">
        <v>549</v>
      </c>
    </row>
    <row r="66" spans="1:2">
      <c r="A66" t="s">
        <v>550</v>
      </c>
      <c r="B66" t="s">
        <v>551</v>
      </c>
    </row>
    <row r="67" spans="1:2">
      <c r="A67" t="s">
        <v>552</v>
      </c>
      <c r="B67" t="s">
        <v>553</v>
      </c>
    </row>
    <row r="68" spans="1:2">
      <c r="A68" t="s">
        <v>554</v>
      </c>
      <c r="B68" t="s">
        <v>555</v>
      </c>
    </row>
    <row r="69" spans="1:2">
      <c r="A69" t="s">
        <v>556</v>
      </c>
      <c r="B69" t="s">
        <v>557</v>
      </c>
    </row>
    <row r="70" spans="1:2">
      <c r="A70" t="s">
        <v>558</v>
      </c>
      <c r="B70" t="s">
        <v>559</v>
      </c>
    </row>
    <row r="71" spans="1:2">
      <c r="A71" t="s">
        <v>560</v>
      </c>
      <c r="B71" t="s">
        <v>561</v>
      </c>
    </row>
    <row r="72" spans="1:2">
      <c r="A72" t="s">
        <v>562</v>
      </c>
      <c r="B72" t="s">
        <v>563</v>
      </c>
    </row>
    <row r="73" spans="1:2">
      <c r="A73" t="s">
        <v>564</v>
      </c>
      <c r="B73" t="s">
        <v>565</v>
      </c>
    </row>
    <row r="74" spans="1:2">
      <c r="A74" t="s">
        <v>566</v>
      </c>
      <c r="B74" t="s">
        <v>567</v>
      </c>
    </row>
    <row r="75" spans="1:2">
      <c r="A75" t="s">
        <v>568</v>
      </c>
      <c r="B75" t="s">
        <v>569</v>
      </c>
    </row>
    <row r="76" spans="1:2">
      <c r="A76" t="s">
        <v>570</v>
      </c>
      <c r="B76" t="s">
        <v>571</v>
      </c>
    </row>
    <row r="77" spans="1:2">
      <c r="A77" t="s">
        <v>572</v>
      </c>
      <c r="B77" t="s">
        <v>573</v>
      </c>
    </row>
    <row r="78" spans="1:2">
      <c r="A78" t="s">
        <v>574</v>
      </c>
      <c r="B78" t="s">
        <v>575</v>
      </c>
    </row>
    <row r="79" spans="1:2">
      <c r="A79" t="s">
        <v>576</v>
      </c>
      <c r="B79" t="s">
        <v>577</v>
      </c>
    </row>
    <row r="80" spans="1:2">
      <c r="A80" t="s">
        <v>578</v>
      </c>
      <c r="B80" t="s">
        <v>579</v>
      </c>
    </row>
    <row r="81" spans="1:2">
      <c r="A81" t="s">
        <v>580</v>
      </c>
      <c r="B81" t="s">
        <v>581</v>
      </c>
    </row>
    <row r="82" spans="1:2">
      <c r="A82" t="s">
        <v>582</v>
      </c>
      <c r="B82" t="s">
        <v>583</v>
      </c>
    </row>
    <row r="83" spans="1:2">
      <c r="A83" t="s">
        <v>584</v>
      </c>
      <c r="B83" t="s">
        <v>585</v>
      </c>
    </row>
    <row r="84" spans="1:2">
      <c r="A84" t="s">
        <v>586</v>
      </c>
      <c r="B84" t="s">
        <v>587</v>
      </c>
    </row>
    <row r="85" spans="1:2">
      <c r="A85" t="s">
        <v>588</v>
      </c>
      <c r="B85" t="s">
        <v>589</v>
      </c>
    </row>
    <row r="86" spans="1:2">
      <c r="A86" t="s">
        <v>590</v>
      </c>
      <c r="B86" t="s">
        <v>591</v>
      </c>
    </row>
    <row r="87" spans="1:2">
      <c r="A87" t="s">
        <v>592</v>
      </c>
      <c r="B87" t="s">
        <v>593</v>
      </c>
    </row>
    <row r="88" spans="1:2">
      <c r="A88" t="s">
        <v>594</v>
      </c>
      <c r="B88" t="s">
        <v>595</v>
      </c>
    </row>
    <row r="89" spans="1:2">
      <c r="A89" t="s">
        <v>596</v>
      </c>
      <c r="B89" t="s">
        <v>597</v>
      </c>
    </row>
    <row r="90" spans="1:2">
      <c r="A90" t="s">
        <v>598</v>
      </c>
      <c r="B90" t="s">
        <v>599</v>
      </c>
    </row>
    <row r="91" spans="1:2">
      <c r="A91" t="s">
        <v>600</v>
      </c>
      <c r="B91" t="s">
        <v>601</v>
      </c>
    </row>
    <row r="92" spans="1:2">
      <c r="A92" t="s">
        <v>602</v>
      </c>
      <c r="B92" t="s">
        <v>603</v>
      </c>
    </row>
    <row r="93" spans="1:2">
      <c r="A93" t="s">
        <v>604</v>
      </c>
      <c r="B93" t="s">
        <v>605</v>
      </c>
    </row>
    <row r="94" spans="1:2">
      <c r="A94" t="s">
        <v>606</v>
      </c>
      <c r="B94" t="s">
        <v>607</v>
      </c>
    </row>
    <row r="95" spans="1:2">
      <c r="A95" t="s">
        <v>608</v>
      </c>
      <c r="B95" t="s">
        <v>609</v>
      </c>
    </row>
    <row r="96" spans="1:2">
      <c r="A96" t="s">
        <v>610</v>
      </c>
      <c r="B96" t="s">
        <v>611</v>
      </c>
    </row>
    <row r="97" spans="1:2">
      <c r="A97" t="s">
        <v>612</v>
      </c>
      <c r="B97" t="s">
        <v>613</v>
      </c>
    </row>
    <row r="98" spans="1:2">
      <c r="A98" t="s">
        <v>614</v>
      </c>
      <c r="B98" t="s">
        <v>615</v>
      </c>
    </row>
    <row r="99" spans="1:2">
      <c r="A99" t="s">
        <v>616</v>
      </c>
      <c r="B99" t="s">
        <v>617</v>
      </c>
    </row>
    <row r="100" spans="1:2">
      <c r="A100" t="s">
        <v>618</v>
      </c>
      <c r="B100" t="s">
        <v>619</v>
      </c>
    </row>
    <row r="101" spans="1:2">
      <c r="A101" t="s">
        <v>620</v>
      </c>
      <c r="B101" t="s">
        <v>621</v>
      </c>
    </row>
    <row r="102" spans="1:2">
      <c r="A102" t="s">
        <v>622</v>
      </c>
      <c r="B102" t="s">
        <v>623</v>
      </c>
    </row>
    <row r="103" spans="1:2">
      <c r="A103" t="s">
        <v>624</v>
      </c>
      <c r="B103" t="s">
        <v>625</v>
      </c>
    </row>
    <row r="104" spans="1:2">
      <c r="A104" t="s">
        <v>626</v>
      </c>
      <c r="B104" t="s">
        <v>627</v>
      </c>
    </row>
    <row r="105" spans="1:2">
      <c r="A105" t="s">
        <v>628</v>
      </c>
      <c r="B105" t="s">
        <v>629</v>
      </c>
    </row>
    <row r="106" spans="1:2">
      <c r="A106" t="s">
        <v>630</v>
      </c>
      <c r="B106" t="s">
        <v>631</v>
      </c>
    </row>
    <row r="107" spans="1:2">
      <c r="A107" t="s">
        <v>632</v>
      </c>
      <c r="B107" t="s">
        <v>633</v>
      </c>
    </row>
    <row r="108" spans="1:2">
      <c r="A108" t="s">
        <v>634</v>
      </c>
      <c r="B108" t="s">
        <v>635</v>
      </c>
    </row>
    <row r="109" spans="1:2">
      <c r="A109" t="s">
        <v>636</v>
      </c>
      <c r="B109" t="s">
        <v>637</v>
      </c>
    </row>
    <row r="110" spans="1:2">
      <c r="A110" t="s">
        <v>638</v>
      </c>
      <c r="B110" t="s">
        <v>639</v>
      </c>
    </row>
    <row r="111" spans="1:2">
      <c r="A111" t="s">
        <v>640</v>
      </c>
      <c r="B111" t="s">
        <v>641</v>
      </c>
    </row>
    <row r="112" spans="1:2">
      <c r="A112" t="s">
        <v>642</v>
      </c>
      <c r="B112" t="s">
        <v>643</v>
      </c>
    </row>
    <row r="113" spans="1:2">
      <c r="A113" t="s">
        <v>644</v>
      </c>
      <c r="B113" t="s">
        <v>645</v>
      </c>
    </row>
    <row r="114" spans="1:2">
      <c r="A114" t="s">
        <v>646</v>
      </c>
      <c r="B114" t="s">
        <v>647</v>
      </c>
    </row>
    <row r="115" spans="1:2">
      <c r="A115" t="s">
        <v>648</v>
      </c>
      <c r="B115" t="s">
        <v>649</v>
      </c>
    </row>
    <row r="116" spans="1:2">
      <c r="A116" t="s">
        <v>650</v>
      </c>
      <c r="B116" t="s">
        <v>651</v>
      </c>
    </row>
    <row r="117" spans="1:2">
      <c r="A117" t="s">
        <v>652</v>
      </c>
      <c r="B117" t="s">
        <v>653</v>
      </c>
    </row>
    <row r="118" spans="1:2">
      <c r="A118" t="s">
        <v>654</v>
      </c>
      <c r="B118" t="s">
        <v>655</v>
      </c>
    </row>
    <row r="119" spans="1:2">
      <c r="A119" t="s">
        <v>656</v>
      </c>
      <c r="B119" t="s">
        <v>657</v>
      </c>
    </row>
    <row r="120" spans="1:2">
      <c r="A120" t="s">
        <v>658</v>
      </c>
      <c r="B120" t="s">
        <v>659</v>
      </c>
    </row>
    <row r="121" spans="1:2">
      <c r="A121" t="s">
        <v>660</v>
      </c>
      <c r="B121" t="s">
        <v>661</v>
      </c>
    </row>
    <row r="122" spans="1:2">
      <c r="A122" t="s">
        <v>662</v>
      </c>
      <c r="B122" t="s">
        <v>663</v>
      </c>
    </row>
    <row r="123" spans="1:2">
      <c r="A123" t="s">
        <v>664</v>
      </c>
      <c r="B123" t="s">
        <v>665</v>
      </c>
    </row>
    <row r="124" spans="1:2">
      <c r="A124" t="s">
        <v>666</v>
      </c>
      <c r="B124" t="s">
        <v>667</v>
      </c>
    </row>
    <row r="125" spans="1:2">
      <c r="A125" t="s">
        <v>668</v>
      </c>
      <c r="B125" t="s">
        <v>669</v>
      </c>
    </row>
    <row r="126" spans="1:2">
      <c r="A126" t="s">
        <v>670</v>
      </c>
      <c r="B126" t="s">
        <v>671</v>
      </c>
    </row>
    <row r="127" spans="1:2">
      <c r="A127" t="s">
        <v>672</v>
      </c>
      <c r="B127" t="s">
        <v>673</v>
      </c>
    </row>
    <row r="128" spans="1:2">
      <c r="A128" t="s">
        <v>674</v>
      </c>
      <c r="B128" t="s">
        <v>675</v>
      </c>
    </row>
    <row r="129" spans="1:2">
      <c r="A129" t="s">
        <v>676</v>
      </c>
      <c r="B129" t="s">
        <v>677</v>
      </c>
    </row>
    <row r="130" spans="1:2">
      <c r="A130" t="s">
        <v>678</v>
      </c>
      <c r="B130" t="s">
        <v>679</v>
      </c>
    </row>
    <row r="131" spans="1:2">
      <c r="A131" t="s">
        <v>680</v>
      </c>
      <c r="B131" t="s">
        <v>681</v>
      </c>
    </row>
    <row r="132" spans="1:2">
      <c r="A132" t="s">
        <v>682</v>
      </c>
      <c r="B132" t="s">
        <v>683</v>
      </c>
    </row>
    <row r="133" spans="1:2">
      <c r="A133" t="s">
        <v>684</v>
      </c>
      <c r="B133" t="s">
        <v>685</v>
      </c>
    </row>
    <row r="134" spans="1:2">
      <c r="A134" t="s">
        <v>686</v>
      </c>
      <c r="B134" t="s">
        <v>687</v>
      </c>
    </row>
    <row r="135" spans="1:2">
      <c r="A135" t="s">
        <v>688</v>
      </c>
      <c r="B135" t="s">
        <v>689</v>
      </c>
    </row>
    <row r="136" spans="1:2">
      <c r="A136" t="s">
        <v>690</v>
      </c>
      <c r="B136" t="s">
        <v>691</v>
      </c>
    </row>
    <row r="137" spans="1:2">
      <c r="A137" t="s">
        <v>692</v>
      </c>
      <c r="B137" t="s">
        <v>693</v>
      </c>
    </row>
    <row r="138" spans="1:2">
      <c r="A138" t="s">
        <v>694</v>
      </c>
      <c r="B138" t="s">
        <v>695</v>
      </c>
    </row>
    <row r="139" spans="1:2">
      <c r="A139" t="s">
        <v>696</v>
      </c>
      <c r="B139" t="s">
        <v>697</v>
      </c>
    </row>
    <row r="140" spans="1:2">
      <c r="A140" t="s">
        <v>698</v>
      </c>
      <c r="B140" t="s">
        <v>699</v>
      </c>
    </row>
    <row r="141" spans="1:2">
      <c r="A141" t="s">
        <v>700</v>
      </c>
      <c r="B141" t="s">
        <v>701</v>
      </c>
    </row>
    <row r="142" spans="1:2">
      <c r="A142" t="s">
        <v>702</v>
      </c>
      <c r="B142" t="s">
        <v>703</v>
      </c>
    </row>
    <row r="143" spans="1:2">
      <c r="A143" t="s">
        <v>704</v>
      </c>
      <c r="B143" t="s">
        <v>705</v>
      </c>
    </row>
    <row r="144" spans="1:2">
      <c r="A144" t="s">
        <v>706</v>
      </c>
      <c r="B144" t="s">
        <v>707</v>
      </c>
    </row>
    <row r="145" spans="1:2">
      <c r="A145" t="s">
        <v>708</v>
      </c>
      <c r="B145" t="s">
        <v>709</v>
      </c>
    </row>
    <row r="146" spans="1:2">
      <c r="A146" t="s">
        <v>710</v>
      </c>
      <c r="B146" t="s">
        <v>711</v>
      </c>
    </row>
    <row r="147" spans="1:2">
      <c r="A147" t="s">
        <v>712</v>
      </c>
      <c r="B147" t="s">
        <v>713</v>
      </c>
    </row>
    <row r="148" spans="1:2">
      <c r="A148" t="s">
        <v>714</v>
      </c>
      <c r="B148" t="s">
        <v>715</v>
      </c>
    </row>
    <row r="149" spans="1:2">
      <c r="A149" t="s">
        <v>716</v>
      </c>
      <c r="B149" t="s">
        <v>717</v>
      </c>
    </row>
    <row r="150" spans="1:2">
      <c r="A150" t="s">
        <v>718</v>
      </c>
      <c r="B150" t="s">
        <v>719</v>
      </c>
    </row>
    <row r="151" spans="1:2">
      <c r="A151" t="s">
        <v>720</v>
      </c>
      <c r="B151" t="s">
        <v>721</v>
      </c>
    </row>
    <row r="152" spans="1:2">
      <c r="A152" t="s">
        <v>722</v>
      </c>
      <c r="B152" t="s">
        <v>723</v>
      </c>
    </row>
    <row r="153" spans="1:2">
      <c r="A153" t="s">
        <v>724</v>
      </c>
      <c r="B153" t="s">
        <v>725</v>
      </c>
    </row>
    <row r="154" spans="1:2">
      <c r="A154" t="s">
        <v>726</v>
      </c>
      <c r="B154" t="s">
        <v>727</v>
      </c>
    </row>
    <row r="155" spans="1:2">
      <c r="A155" t="s">
        <v>728</v>
      </c>
      <c r="B155" t="s">
        <v>729</v>
      </c>
    </row>
    <row r="156" spans="1:2">
      <c r="A156" t="s">
        <v>730</v>
      </c>
      <c r="B156" t="s">
        <v>731</v>
      </c>
    </row>
    <row r="157" spans="1:2">
      <c r="A157" t="s">
        <v>732</v>
      </c>
      <c r="B157" t="s">
        <v>733</v>
      </c>
    </row>
    <row r="158" spans="1:2">
      <c r="A158" t="s">
        <v>734</v>
      </c>
      <c r="B158" t="s">
        <v>735</v>
      </c>
    </row>
    <row r="159" spans="1:2">
      <c r="A159" t="s">
        <v>736</v>
      </c>
      <c r="B159" t="s">
        <v>737</v>
      </c>
    </row>
    <row r="160" spans="1:2">
      <c r="A160" t="s">
        <v>738</v>
      </c>
      <c r="B160" t="s">
        <v>739</v>
      </c>
    </row>
    <row r="161" spans="1:2">
      <c r="A161" t="s">
        <v>740</v>
      </c>
      <c r="B161" t="s">
        <v>741</v>
      </c>
    </row>
    <row r="162" spans="1:2">
      <c r="A162" t="s">
        <v>742</v>
      </c>
      <c r="B162" t="s">
        <v>743</v>
      </c>
    </row>
    <row r="163" spans="1:2">
      <c r="A163" t="s">
        <v>744</v>
      </c>
      <c r="B163" t="s">
        <v>745</v>
      </c>
    </row>
    <row r="164" spans="1:2">
      <c r="A164" t="s">
        <v>746</v>
      </c>
      <c r="B164" t="s">
        <v>747</v>
      </c>
    </row>
    <row r="165" spans="1:2">
      <c r="A165" t="s">
        <v>748</v>
      </c>
      <c r="B165" t="s">
        <v>749</v>
      </c>
    </row>
    <row r="166" spans="1:2">
      <c r="A166" t="s">
        <v>750</v>
      </c>
      <c r="B166" t="s">
        <v>751</v>
      </c>
    </row>
    <row r="167" spans="1:2">
      <c r="A167" t="s">
        <v>752</v>
      </c>
      <c r="B167" t="s">
        <v>753</v>
      </c>
    </row>
    <row r="168" spans="1:2">
      <c r="A168" t="s">
        <v>754</v>
      </c>
      <c r="B168" t="s">
        <v>755</v>
      </c>
    </row>
    <row r="169" spans="1:2">
      <c r="A169" t="s">
        <v>756</v>
      </c>
      <c r="B169" t="s">
        <v>757</v>
      </c>
    </row>
    <row r="170" spans="1:2">
      <c r="A170" t="s">
        <v>758</v>
      </c>
      <c r="B170" t="s">
        <v>759</v>
      </c>
    </row>
    <row r="171" spans="1:2">
      <c r="A171" t="s">
        <v>760</v>
      </c>
      <c r="B171" t="s">
        <v>761</v>
      </c>
    </row>
    <row r="172" spans="1:2">
      <c r="A172" t="s">
        <v>762</v>
      </c>
      <c r="B172" t="s">
        <v>763</v>
      </c>
    </row>
    <row r="173" spans="1:2">
      <c r="A173" t="s">
        <v>764</v>
      </c>
      <c r="B173" t="s">
        <v>765</v>
      </c>
    </row>
    <row r="174" spans="1:2">
      <c r="A174" t="s">
        <v>766</v>
      </c>
      <c r="B174" t="s">
        <v>767</v>
      </c>
    </row>
    <row r="175" spans="1:2">
      <c r="A175" t="s">
        <v>768</v>
      </c>
      <c r="B175" t="s">
        <v>769</v>
      </c>
    </row>
    <row r="176" spans="1:2">
      <c r="A176" t="s">
        <v>770</v>
      </c>
      <c r="B176" t="s">
        <v>771</v>
      </c>
    </row>
    <row r="177" spans="1:2">
      <c r="A177" t="s">
        <v>772</v>
      </c>
      <c r="B177" t="s">
        <v>773</v>
      </c>
    </row>
    <row r="178" spans="1:2">
      <c r="A178" t="s">
        <v>774</v>
      </c>
      <c r="B178" t="s">
        <v>775</v>
      </c>
    </row>
    <row r="179" spans="1:2">
      <c r="A179" t="s">
        <v>776</v>
      </c>
      <c r="B179" t="s">
        <v>777</v>
      </c>
    </row>
    <row r="180" spans="1:2">
      <c r="A180" t="s">
        <v>778</v>
      </c>
      <c r="B180" t="s">
        <v>779</v>
      </c>
    </row>
  </sheetData>
  <pageMargins left="0.7" right="0.7" top="0.75" bottom="0.75" header="0.511811023622047" footer="0.511811023622047"/>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P3"/>
  <sheetViews>
    <sheetView zoomScale="50" zoomScaleNormal="50" workbookViewId="0"/>
  </sheetViews>
  <sheetFormatPr baseColWidth="10" defaultColWidth="8.83203125" defaultRowHeight="15"/>
  <cols>
    <col min="1" max="1" width="7.5" customWidth="1"/>
    <col min="3" max="3" width="7.5" customWidth="1"/>
    <col min="4" max="6" width="18.83203125" customWidth="1"/>
    <col min="7" max="16" width="7.5" customWidth="1"/>
  </cols>
  <sheetData>
    <row r="1" spans="1:16">
      <c r="A1" t="s">
        <v>49</v>
      </c>
      <c r="B1" t="s">
        <v>49</v>
      </c>
      <c r="C1" s="335" t="s">
        <v>49</v>
      </c>
      <c r="D1" s="335" t="s">
        <v>780</v>
      </c>
      <c r="E1" s="335" t="s">
        <v>780</v>
      </c>
      <c r="F1" s="335" t="s">
        <v>780</v>
      </c>
      <c r="G1" s="335" t="s">
        <v>49</v>
      </c>
      <c r="H1" s="335" t="s">
        <v>49</v>
      </c>
      <c r="I1" s="335" t="s">
        <v>49</v>
      </c>
      <c r="J1" s="335" t="s">
        <v>49</v>
      </c>
      <c r="K1" s="335" t="s">
        <v>49</v>
      </c>
      <c r="L1" s="335" t="s">
        <v>49</v>
      </c>
      <c r="M1" s="335" t="s">
        <v>49</v>
      </c>
      <c r="N1" s="335" t="s">
        <v>49</v>
      </c>
      <c r="O1" s="335" t="s">
        <v>49</v>
      </c>
      <c r="P1" s="335" t="s">
        <v>49</v>
      </c>
    </row>
    <row r="2" spans="1:16">
      <c r="A2" t="s">
        <v>781</v>
      </c>
      <c r="B2" t="s">
        <v>781</v>
      </c>
      <c r="C2" s="335" t="s">
        <v>781</v>
      </c>
      <c r="G2" s="335" t="s">
        <v>781</v>
      </c>
      <c r="H2" s="335" t="s">
        <v>781</v>
      </c>
      <c r="I2" s="335" t="s">
        <v>781</v>
      </c>
      <c r="J2" s="335" t="s">
        <v>781</v>
      </c>
      <c r="K2" s="335" t="s">
        <v>781</v>
      </c>
      <c r="L2" s="335" t="s">
        <v>781</v>
      </c>
      <c r="M2" s="335" t="s">
        <v>781</v>
      </c>
      <c r="N2" s="335" t="s">
        <v>781</v>
      </c>
      <c r="O2" s="335" t="s">
        <v>781</v>
      </c>
      <c r="P2" s="335" t="s">
        <v>781</v>
      </c>
    </row>
    <row r="3" spans="1:16">
      <c r="A3" t="s">
        <v>51</v>
      </c>
      <c r="B3" t="s">
        <v>51</v>
      </c>
      <c r="C3" s="335" t="s">
        <v>51</v>
      </c>
      <c r="G3" s="335" t="s">
        <v>51</v>
      </c>
      <c r="H3" s="335" t="s">
        <v>51</v>
      </c>
      <c r="I3" s="335" t="s">
        <v>51</v>
      </c>
      <c r="J3" s="335" t="s">
        <v>51</v>
      </c>
      <c r="K3" s="335" t="s">
        <v>51</v>
      </c>
      <c r="L3" s="335" t="s">
        <v>51</v>
      </c>
      <c r="M3" s="335" t="s">
        <v>51</v>
      </c>
      <c r="N3" s="335" t="s">
        <v>51</v>
      </c>
      <c r="O3" s="335" t="s">
        <v>51</v>
      </c>
      <c r="P3" s="335" t="s">
        <v>51</v>
      </c>
    </row>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A6A6A6"/>
  </sheetPr>
  <dimension ref="A1:AMH1016"/>
  <sheetViews>
    <sheetView showGridLines="0" zoomScale="50" zoomScaleNormal="50" workbookViewId="0">
      <selection activeCell="B14" sqref="B14"/>
    </sheetView>
  </sheetViews>
  <sheetFormatPr baseColWidth="10" defaultColWidth="8.83203125" defaultRowHeight="16"/>
  <cols>
    <col min="1" max="1" width="10.6640625" style="1" customWidth="1"/>
    <col min="2" max="2" width="64.33203125" style="11" customWidth="1"/>
    <col min="3" max="3" width="41" style="11" customWidth="1"/>
    <col min="4" max="4" width="7" style="11" customWidth="1"/>
    <col min="5" max="5" width="9" style="11" customWidth="1"/>
    <col min="6" max="6" width="8.33203125" style="11" customWidth="1"/>
    <col min="7" max="7" width="8.6640625" style="1" customWidth="1"/>
    <col min="8" max="8" width="25.6640625" style="1" hidden="1" customWidth="1"/>
    <col min="9" max="11" width="25.6640625" style="1" customWidth="1"/>
    <col min="12" max="741" width="8.83203125" style="1"/>
    <col min="742" max="1022" width="8.83203125" style="11"/>
  </cols>
  <sheetData>
    <row r="1" spans="2:1022" s="1" customFormat="1"/>
    <row r="2" spans="2:1022" ht="45" customHeight="1">
      <c r="B2" s="367" t="s">
        <v>21</v>
      </c>
      <c r="C2" s="367"/>
      <c r="D2" s="367"/>
      <c r="E2" s="367"/>
      <c r="F2" s="367"/>
      <c r="H2" s="338" t="s">
        <v>786</v>
      </c>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row>
    <row r="3" spans="2:1022" ht="49.5" customHeight="1">
      <c r="B3" s="368" t="s">
        <v>22</v>
      </c>
      <c r="C3" s="368"/>
      <c r="D3" s="368"/>
      <c r="E3" s="368"/>
      <c r="F3" s="368"/>
      <c r="H3" s="338" t="s">
        <v>787</v>
      </c>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row>
    <row r="4" spans="2:1022" ht="30" customHeight="1">
      <c r="B4" s="12" t="s">
        <v>23</v>
      </c>
      <c r="C4" s="369" t="s">
        <v>24</v>
      </c>
      <c r="D4" s="369"/>
      <c r="E4" s="369"/>
      <c r="F4" s="369"/>
      <c r="G4" s="336"/>
      <c r="H4" s="338" t="s">
        <v>803</v>
      </c>
    </row>
    <row r="5" spans="2:1022" ht="30" customHeight="1">
      <c r="B5" s="13" t="s">
        <v>25</v>
      </c>
      <c r="C5" s="370" t="s">
        <v>26</v>
      </c>
      <c r="D5" s="370"/>
      <c r="E5" s="370"/>
      <c r="F5" s="370"/>
      <c r="G5" s="337"/>
      <c r="H5" s="338" t="s">
        <v>788</v>
      </c>
    </row>
    <row r="6" spans="2:1022" ht="30" customHeight="1">
      <c r="B6" s="13" t="s">
        <v>27</v>
      </c>
      <c r="C6" s="365" t="s">
        <v>28</v>
      </c>
      <c r="D6" s="365"/>
      <c r="E6" s="365"/>
      <c r="F6" s="365"/>
      <c r="G6" s="336"/>
      <c r="H6" s="338" t="s">
        <v>789</v>
      </c>
    </row>
    <row r="7" spans="2:1022" ht="30" customHeight="1">
      <c r="B7" s="13" t="s">
        <v>29</v>
      </c>
      <c r="C7" s="365" t="s">
        <v>30</v>
      </c>
      <c r="D7" s="365"/>
      <c r="E7" s="365"/>
      <c r="F7" s="365"/>
      <c r="G7" s="336"/>
      <c r="H7" s="338" t="s">
        <v>805</v>
      </c>
    </row>
    <row r="8" spans="2:1022" ht="30" customHeight="1">
      <c r="B8" s="13" t="s">
        <v>31</v>
      </c>
      <c r="C8" s="366" t="s">
        <v>32</v>
      </c>
      <c r="D8" s="366"/>
      <c r="E8" s="366"/>
      <c r="F8" s="366"/>
      <c r="G8" s="336"/>
      <c r="H8" s="338" t="s">
        <v>790</v>
      </c>
    </row>
    <row r="9" spans="2:1022" ht="30" customHeight="1">
      <c r="B9" s="13" t="s">
        <v>785</v>
      </c>
      <c r="C9" s="365" t="s">
        <v>808</v>
      </c>
      <c r="D9" s="365"/>
      <c r="E9" s="365"/>
      <c r="F9" s="365"/>
      <c r="H9" s="338" t="s">
        <v>791</v>
      </c>
    </row>
    <row r="10" spans="2:1022" ht="36" customHeight="1">
      <c r="B10" s="14" t="s">
        <v>33</v>
      </c>
      <c r="C10" s="365" t="s">
        <v>34</v>
      </c>
      <c r="D10" s="365"/>
      <c r="E10" s="365"/>
      <c r="F10" s="365"/>
      <c r="H10" s="338" t="s">
        <v>792</v>
      </c>
    </row>
    <row r="11" spans="2:1022" ht="30" customHeight="1">
      <c r="B11" s="15" t="s">
        <v>35</v>
      </c>
      <c r="C11" s="16">
        <v>5000000</v>
      </c>
      <c r="D11" s="376"/>
      <c r="E11" s="377"/>
      <c r="F11" s="378"/>
      <c r="H11" s="338" t="s">
        <v>804</v>
      </c>
    </row>
    <row r="12" spans="2:1022" ht="30" customHeight="1">
      <c r="B12" s="15" t="s">
        <v>36</v>
      </c>
      <c r="C12" s="17">
        <v>410</v>
      </c>
      <c r="D12" s="373"/>
      <c r="E12" s="374"/>
      <c r="F12" s="375"/>
      <c r="H12" s="338" t="s">
        <v>806</v>
      </c>
    </row>
    <row r="13" spans="2:1022" ht="30" customHeight="1">
      <c r="B13" s="15" t="s">
        <v>37</v>
      </c>
      <c r="C13" s="17">
        <v>30</v>
      </c>
      <c r="D13" s="371">
        <f>IFERROR(C13/(C12+C13),0)</f>
        <v>6.8181818181818177E-2</v>
      </c>
      <c r="E13" s="371"/>
      <c r="F13" s="371"/>
      <c r="H13" s="338" t="s">
        <v>793</v>
      </c>
    </row>
    <row r="14" spans="2:1022" ht="81" customHeight="1">
      <c r="B14" s="19" t="s">
        <v>38</v>
      </c>
      <c r="C14" s="372" t="s">
        <v>39</v>
      </c>
      <c r="D14" s="372"/>
      <c r="E14" s="372"/>
      <c r="F14" s="372"/>
      <c r="H14" s="338" t="s">
        <v>794</v>
      </c>
    </row>
    <row r="15" spans="2:1022" ht="66" customHeight="1">
      <c r="B15" s="20" t="s">
        <v>40</v>
      </c>
      <c r="C15" s="365" t="s">
        <v>41</v>
      </c>
      <c r="D15" s="365"/>
      <c r="E15" s="365"/>
      <c r="F15" s="365"/>
      <c r="H15" s="338" t="s">
        <v>795</v>
      </c>
    </row>
    <row r="16" spans="2:1022" ht="76.5" customHeight="1">
      <c r="B16" s="21" t="s">
        <v>42</v>
      </c>
      <c r="C16" s="365" t="s">
        <v>43</v>
      </c>
      <c r="D16" s="365"/>
      <c r="E16" s="365"/>
      <c r="F16" s="365"/>
      <c r="H16" s="338" t="s">
        <v>796</v>
      </c>
    </row>
    <row r="17" spans="8:8" s="1" customFormat="1" ht="17">
      <c r="H17" s="338" t="s">
        <v>797</v>
      </c>
    </row>
    <row r="18" spans="8:8" s="1" customFormat="1" ht="12" customHeight="1">
      <c r="H18" s="338" t="s">
        <v>798</v>
      </c>
    </row>
    <row r="19" spans="8:8" s="1" customFormat="1" ht="17">
      <c r="H19" s="338" t="s">
        <v>808</v>
      </c>
    </row>
    <row r="20" spans="8:8" s="1" customFormat="1" ht="17">
      <c r="H20" s="338" t="s">
        <v>799</v>
      </c>
    </row>
    <row r="21" spans="8:8" s="1" customFormat="1" ht="17">
      <c r="H21" s="338" t="s">
        <v>800</v>
      </c>
    </row>
    <row r="22" spans="8:8" s="1" customFormat="1" ht="17">
      <c r="H22" s="338" t="s">
        <v>801</v>
      </c>
    </row>
    <row r="23" spans="8:8" s="1" customFormat="1" ht="17">
      <c r="H23" s="338" t="s">
        <v>807</v>
      </c>
    </row>
    <row r="24" spans="8:8" s="1" customFormat="1" ht="17">
      <c r="H24" s="338" t="s">
        <v>802</v>
      </c>
    </row>
    <row r="25" spans="8:8" s="1" customFormat="1">
      <c r="H25" s="339" t="s">
        <v>809</v>
      </c>
    </row>
    <row r="26" spans="8:8" s="1" customFormat="1"/>
    <row r="27" spans="8:8" s="1" customFormat="1"/>
    <row r="28" spans="8:8" s="1" customFormat="1"/>
    <row r="29" spans="8:8" s="1" customFormat="1"/>
    <row r="30" spans="8:8" s="1" customFormat="1"/>
    <row r="31" spans="8:8" s="1" customFormat="1"/>
    <row r="32" spans="8:8"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sheetData>
  <mergeCells count="15">
    <mergeCell ref="C15:F15"/>
    <mergeCell ref="C16:F16"/>
    <mergeCell ref="C9:F9"/>
    <mergeCell ref="C10:F10"/>
    <mergeCell ref="D13:F13"/>
    <mergeCell ref="C14:F14"/>
    <mergeCell ref="D12:F12"/>
    <mergeCell ref="D11:F11"/>
    <mergeCell ref="C6:F6"/>
    <mergeCell ref="C7:F7"/>
    <mergeCell ref="C8:F8"/>
    <mergeCell ref="B2:F2"/>
    <mergeCell ref="B3:F3"/>
    <mergeCell ref="C4:F4"/>
    <mergeCell ref="C5:F5"/>
  </mergeCells>
  <dataValidations count="1">
    <dataValidation type="list" allowBlank="1" showInputMessage="1" showErrorMessage="1" sqref="C9:F9" xr:uid="{4B6766D1-0BA5-D642-8955-10EC1F1AE3E0}">
      <formula1>$H$2:$H$25</formula1>
    </dataValidation>
  </dataValidations>
  <hyperlinks>
    <hyperlink ref="C8" r:id="rId1" xr:uid="{00000000-0004-0000-0200-000000000000}"/>
  </hyperlinks>
  <pageMargins left="0.7" right="0.7" top="0.75" bottom="0.75" header="0.511811023622047" footer="0.511811023622047"/>
  <pageSetup orientation="portrait" horizontalDpi="300" verticalDpi="300"/>
  <legacyDrawing r:id="rId2"/>
  <picture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rgb="FF0070C0"/>
    <pageSetUpPr fitToPage="1"/>
  </sheetPr>
  <dimension ref="A1:AMJ1017"/>
  <sheetViews>
    <sheetView showGridLines="0" zoomScale="50" zoomScaleNormal="50" workbookViewId="0">
      <selection activeCell="L2" sqref="L2"/>
    </sheetView>
  </sheetViews>
  <sheetFormatPr baseColWidth="10" defaultColWidth="11.6640625" defaultRowHeight="16"/>
  <cols>
    <col min="1" max="1" width="6.6640625" style="1" customWidth="1"/>
    <col min="2" max="2" width="9.5" style="22" customWidth="1"/>
    <col min="3" max="3" width="21.33203125" style="22" customWidth="1"/>
    <col min="4" max="4" width="21.5" style="22" customWidth="1"/>
    <col min="5" max="5" width="9.5" style="22" customWidth="1"/>
    <col min="6" max="6" width="11.33203125" style="22" customWidth="1"/>
    <col min="7" max="7" width="11.5" style="22" customWidth="1"/>
    <col min="8" max="8" width="67.6640625" style="22" customWidth="1"/>
    <col min="9" max="9" width="10.6640625" style="22" customWidth="1"/>
    <col min="10" max="10" width="11.6640625" style="22"/>
    <col min="11" max="11" width="10.6640625" style="22" customWidth="1"/>
    <col min="12" max="12" width="3.83203125" style="23" customWidth="1"/>
    <col min="13" max="13" width="8.5" style="1" customWidth="1"/>
    <col min="14" max="14" width="7.83203125" style="1" hidden="1" customWidth="1"/>
    <col min="15" max="15" width="5.6640625" style="1" hidden="1" customWidth="1"/>
    <col min="16" max="127" width="11.6640625" style="1"/>
    <col min="128" max="1024" width="11.6640625" style="22"/>
  </cols>
  <sheetData>
    <row r="1" spans="2:18" s="1" customFormat="1">
      <c r="L1" s="24"/>
    </row>
    <row r="2" spans="2:18" ht="45" customHeight="1">
      <c r="B2" s="379" t="s">
        <v>44</v>
      </c>
      <c r="C2" s="379"/>
      <c r="D2" s="379"/>
      <c r="E2" s="379"/>
      <c r="F2" s="379"/>
      <c r="G2" s="379"/>
      <c r="H2" s="379"/>
      <c r="I2" s="379"/>
      <c r="J2" s="25" t="s">
        <v>45</v>
      </c>
      <c r="K2" s="26">
        <f>$I$17</f>
        <v>0.5</v>
      </c>
      <c r="L2" s="27" t="s">
        <v>46</v>
      </c>
      <c r="N2" s="28"/>
      <c r="O2" s="28"/>
    </row>
    <row r="3" spans="2:18" ht="52.5" customHeight="1">
      <c r="B3" s="380" t="s">
        <v>47</v>
      </c>
      <c r="C3" s="380"/>
      <c r="D3" s="380"/>
      <c r="E3" s="380"/>
      <c r="F3" s="380"/>
      <c r="G3" s="380"/>
      <c r="H3" s="380"/>
      <c r="I3" s="381" t="s">
        <v>48</v>
      </c>
      <c r="J3" s="381"/>
      <c r="K3" s="381"/>
      <c r="L3" s="382" t="s">
        <v>46</v>
      </c>
      <c r="N3" s="28"/>
      <c r="O3" s="28"/>
    </row>
    <row r="4" spans="2:18" ht="39.75" customHeight="1">
      <c r="B4" s="380"/>
      <c r="C4" s="380"/>
      <c r="D4" s="380"/>
      <c r="E4" s="380"/>
      <c r="F4" s="380"/>
      <c r="G4" s="380"/>
      <c r="H4" s="380"/>
      <c r="I4" s="29" t="s">
        <v>49</v>
      </c>
      <c r="J4" s="29" t="s">
        <v>50</v>
      </c>
      <c r="K4" s="29" t="s">
        <v>51</v>
      </c>
      <c r="L4" s="382"/>
      <c r="N4" s="28"/>
      <c r="O4" s="28"/>
    </row>
    <row r="5" spans="2:18" ht="30" customHeight="1">
      <c r="B5" s="383" t="s">
        <v>52</v>
      </c>
      <c r="C5" s="383"/>
      <c r="D5" s="383"/>
      <c r="E5" s="383"/>
      <c r="F5" s="383"/>
      <c r="G5" s="383"/>
      <c r="H5" s="383"/>
      <c r="I5" s="30"/>
      <c r="J5" s="30"/>
      <c r="K5" s="30"/>
      <c r="L5" s="31" t="s">
        <v>46</v>
      </c>
      <c r="N5" s="28">
        <v>0</v>
      </c>
      <c r="O5" s="32" t="b">
        <f>IF(N5=1,0%,IF(N5=2,50%,IF(N5=3,100%)))</f>
        <v>0</v>
      </c>
      <c r="R5" s="33"/>
    </row>
    <row r="6" spans="2:18" ht="25.5" customHeight="1">
      <c r="B6" s="384" t="s">
        <v>53</v>
      </c>
      <c r="C6" s="384"/>
      <c r="D6" s="385" t="s">
        <v>54</v>
      </c>
      <c r="E6" s="385"/>
      <c r="F6" s="385"/>
      <c r="G6" s="385"/>
      <c r="H6" s="385"/>
      <c r="I6" s="385"/>
      <c r="J6" s="385"/>
      <c r="K6" s="385"/>
      <c r="L6" s="386" t="s">
        <v>46</v>
      </c>
      <c r="N6" s="28"/>
      <c r="O6" s="28"/>
    </row>
    <row r="7" spans="2:18" ht="25.5" customHeight="1">
      <c r="B7" s="384" t="s">
        <v>55</v>
      </c>
      <c r="C7" s="384"/>
      <c r="D7" s="385" t="s">
        <v>56</v>
      </c>
      <c r="E7" s="385"/>
      <c r="F7" s="385"/>
      <c r="G7" s="385"/>
      <c r="H7" s="385"/>
      <c r="I7" s="385"/>
      <c r="J7" s="385"/>
      <c r="K7" s="385"/>
      <c r="L7" s="386"/>
      <c r="N7" s="28"/>
      <c r="O7" s="28"/>
    </row>
    <row r="8" spans="2:18" ht="25.5" customHeight="1">
      <c r="B8" s="384" t="s">
        <v>57</v>
      </c>
      <c r="C8" s="384"/>
      <c r="D8" s="385" t="s">
        <v>58</v>
      </c>
      <c r="E8" s="385"/>
      <c r="F8" s="385"/>
      <c r="G8" s="385"/>
      <c r="H8" s="385"/>
      <c r="I8" s="385"/>
      <c r="J8" s="385"/>
      <c r="K8" s="385"/>
      <c r="L8" s="386"/>
      <c r="M8" s="35"/>
      <c r="N8" s="28"/>
      <c r="O8" s="28"/>
    </row>
    <row r="9" spans="2:18" ht="25.5" customHeight="1">
      <c r="B9" s="387" t="s">
        <v>59</v>
      </c>
      <c r="C9" s="387"/>
      <c r="D9" s="385" t="s">
        <v>60</v>
      </c>
      <c r="E9" s="385"/>
      <c r="F9" s="385"/>
      <c r="G9" s="385"/>
      <c r="H9" s="385"/>
      <c r="I9" s="385"/>
      <c r="J9" s="385"/>
      <c r="K9" s="385"/>
      <c r="L9" s="386"/>
      <c r="M9" s="35"/>
      <c r="N9" s="28"/>
      <c r="O9" s="28"/>
    </row>
    <row r="10" spans="2:18" ht="30" customHeight="1">
      <c r="B10" s="388" t="s">
        <v>61</v>
      </c>
      <c r="C10" s="388"/>
      <c r="D10" s="388"/>
      <c r="E10" s="388"/>
      <c r="F10" s="388"/>
      <c r="G10" s="388"/>
      <c r="H10" s="388"/>
      <c r="I10" s="30"/>
      <c r="J10" s="30"/>
      <c r="K10" s="30"/>
      <c r="L10" s="34" t="s">
        <v>46</v>
      </c>
      <c r="M10" s="36"/>
      <c r="N10" s="28">
        <v>0</v>
      </c>
      <c r="O10" s="32" t="b">
        <f t="shared" ref="O10:O16" si="0">IF(N10=1,0%,IF(N10=2,50%,IF(N10=3,100%)))</f>
        <v>0</v>
      </c>
    </row>
    <row r="11" spans="2:18" ht="30" customHeight="1">
      <c r="B11" s="392" t="s">
        <v>62</v>
      </c>
      <c r="C11" s="392"/>
      <c r="D11" s="392"/>
      <c r="E11" s="392"/>
      <c r="F11" s="392"/>
      <c r="G11" s="392"/>
      <c r="H11" s="392"/>
      <c r="I11" s="30"/>
      <c r="J11" s="30"/>
      <c r="K11" s="30"/>
      <c r="L11" s="34" t="s">
        <v>46</v>
      </c>
      <c r="M11" s="36"/>
      <c r="N11" s="37" t="b">
        <f>FALSE()</f>
        <v>0</v>
      </c>
      <c r="O11" s="32" t="b">
        <f t="shared" si="0"/>
        <v>0</v>
      </c>
    </row>
    <row r="12" spans="2:18" ht="30" customHeight="1">
      <c r="B12" s="392" t="s">
        <v>63</v>
      </c>
      <c r="C12" s="392"/>
      <c r="D12" s="392"/>
      <c r="E12" s="392"/>
      <c r="F12" s="392"/>
      <c r="G12" s="392"/>
      <c r="H12" s="392"/>
      <c r="I12" s="30"/>
      <c r="J12" s="30"/>
      <c r="K12" s="30"/>
      <c r="L12" s="34" t="s">
        <v>46</v>
      </c>
      <c r="M12" s="36"/>
      <c r="N12" s="37" t="b">
        <f>FALSE()</f>
        <v>0</v>
      </c>
      <c r="O12" s="32" t="b">
        <f t="shared" si="0"/>
        <v>0</v>
      </c>
    </row>
    <row r="13" spans="2:18" ht="30" customHeight="1">
      <c r="B13" s="389" t="s">
        <v>64</v>
      </c>
      <c r="C13" s="389"/>
      <c r="D13" s="389"/>
      <c r="E13" s="389"/>
      <c r="F13" s="389"/>
      <c r="G13" s="389"/>
      <c r="H13" s="389"/>
      <c r="I13" s="30"/>
      <c r="J13" s="30"/>
      <c r="K13" s="30"/>
      <c r="L13" s="34" t="s">
        <v>46</v>
      </c>
      <c r="M13" s="36"/>
      <c r="N13" s="37" t="b">
        <f>FALSE()</f>
        <v>0</v>
      </c>
      <c r="O13" s="32" t="b">
        <f t="shared" si="0"/>
        <v>0</v>
      </c>
    </row>
    <row r="14" spans="2:18" ht="30" customHeight="1">
      <c r="B14" s="389" t="s">
        <v>65</v>
      </c>
      <c r="C14" s="389"/>
      <c r="D14" s="389"/>
      <c r="E14" s="389"/>
      <c r="F14" s="389"/>
      <c r="G14" s="389"/>
      <c r="H14" s="389"/>
      <c r="I14" s="30"/>
      <c r="J14" s="30"/>
      <c r="K14" s="30"/>
      <c r="L14" s="34" t="s">
        <v>46</v>
      </c>
      <c r="M14" s="36"/>
      <c r="N14" s="37" t="b">
        <f>FALSE()</f>
        <v>0</v>
      </c>
      <c r="O14" s="32" t="b">
        <f t="shared" si="0"/>
        <v>0</v>
      </c>
    </row>
    <row r="15" spans="2:18" ht="30" customHeight="1">
      <c r="B15" s="388" t="s">
        <v>66</v>
      </c>
      <c r="C15" s="388"/>
      <c r="D15" s="388"/>
      <c r="E15" s="388"/>
      <c r="F15" s="388"/>
      <c r="G15" s="388"/>
      <c r="H15" s="388"/>
      <c r="I15" s="30"/>
      <c r="J15" s="30"/>
      <c r="K15" s="30"/>
      <c r="L15" s="34" t="s">
        <v>46</v>
      </c>
      <c r="M15" s="36"/>
      <c r="N15" s="37" t="b">
        <f>FALSE()</f>
        <v>0</v>
      </c>
      <c r="O15" s="32" t="b">
        <f t="shared" si="0"/>
        <v>0</v>
      </c>
    </row>
    <row r="16" spans="2:18" ht="30" customHeight="1">
      <c r="B16" s="389" t="s">
        <v>67</v>
      </c>
      <c r="C16" s="389"/>
      <c r="D16" s="389"/>
      <c r="E16" s="389"/>
      <c r="F16" s="389"/>
      <c r="G16" s="389"/>
      <c r="H16" s="389"/>
      <c r="I16" s="30"/>
      <c r="J16" s="30"/>
      <c r="K16" s="30"/>
      <c r="L16" s="34" t="s">
        <v>46</v>
      </c>
      <c r="M16" s="36"/>
      <c r="N16" s="28">
        <v>2</v>
      </c>
      <c r="O16" s="32">
        <f t="shared" si="0"/>
        <v>0.5</v>
      </c>
    </row>
    <row r="17" spans="2:15" ht="30" customHeight="1">
      <c r="B17" s="390" t="s">
        <v>68</v>
      </c>
      <c r="C17" s="390"/>
      <c r="D17" s="390"/>
      <c r="E17" s="390"/>
      <c r="F17" s="390"/>
      <c r="G17" s="390"/>
      <c r="H17" s="390"/>
      <c r="I17" s="391">
        <f>AVERAGE(O5:O16)</f>
        <v>0.5</v>
      </c>
      <c r="J17" s="391"/>
      <c r="K17" s="391"/>
      <c r="L17" s="39" t="s">
        <v>46</v>
      </c>
      <c r="N17" s="28"/>
      <c r="O17" s="28"/>
    </row>
    <row r="18" spans="2:15" s="1" customFormat="1" ht="12" customHeight="1">
      <c r="L18" s="24"/>
    </row>
    <row r="19" spans="2:15" s="1" customFormat="1">
      <c r="L19" s="24"/>
    </row>
    <row r="20" spans="2:15" s="1" customFormat="1">
      <c r="L20" s="24"/>
    </row>
    <row r="21" spans="2:15" s="1" customFormat="1">
      <c r="L21" s="24"/>
    </row>
    <row r="22" spans="2:15" s="1" customFormat="1">
      <c r="L22" s="24"/>
    </row>
    <row r="23" spans="2:15" s="1" customFormat="1">
      <c r="L23" s="24"/>
    </row>
    <row r="24" spans="2:15" s="1" customFormat="1">
      <c r="L24" s="24"/>
    </row>
    <row r="25" spans="2:15" s="1" customFormat="1">
      <c r="L25" s="24"/>
    </row>
    <row r="26" spans="2:15" s="1" customFormat="1">
      <c r="L26" s="24"/>
    </row>
    <row r="27" spans="2:15" s="1" customFormat="1">
      <c r="L27" s="24"/>
    </row>
    <row r="28" spans="2:15" s="1" customFormat="1">
      <c r="L28" s="24"/>
    </row>
    <row r="29" spans="2:15" s="1" customFormat="1">
      <c r="L29" s="24"/>
    </row>
    <row r="30" spans="2:15" s="1" customFormat="1">
      <c r="L30" s="24"/>
    </row>
    <row r="31" spans="2:15" s="1" customFormat="1">
      <c r="L31" s="24"/>
    </row>
    <row r="32" spans="2:15" s="1" customFormat="1">
      <c r="L32" s="24"/>
    </row>
    <row r="33" spans="12:12" s="1" customFormat="1">
      <c r="L33" s="24"/>
    </row>
    <row r="34" spans="12:12" s="1" customFormat="1">
      <c r="L34" s="24"/>
    </row>
    <row r="35" spans="12:12" s="1" customFormat="1">
      <c r="L35" s="24"/>
    </row>
    <row r="36" spans="12:12" s="1" customFormat="1">
      <c r="L36" s="24"/>
    </row>
    <row r="37" spans="12:12" s="1" customFormat="1">
      <c r="L37" s="24"/>
    </row>
    <row r="38" spans="12:12" s="1" customFormat="1">
      <c r="L38" s="24"/>
    </row>
    <row r="39" spans="12:12" s="1" customFormat="1">
      <c r="L39" s="24"/>
    </row>
    <row r="40" spans="12:12" s="1" customFormat="1">
      <c r="L40" s="24"/>
    </row>
    <row r="41" spans="12:12" s="1" customFormat="1">
      <c r="L41" s="24"/>
    </row>
    <row r="42" spans="12:12" s="1" customFormat="1">
      <c r="L42" s="24"/>
    </row>
    <row r="43" spans="12:12" s="1" customFormat="1">
      <c r="L43" s="24"/>
    </row>
    <row r="44" spans="12:12" s="1" customFormat="1">
      <c r="L44" s="24"/>
    </row>
    <row r="45" spans="12:12" s="1" customFormat="1">
      <c r="L45" s="24"/>
    </row>
    <row r="46" spans="12:12" s="1" customFormat="1">
      <c r="L46" s="24"/>
    </row>
    <row r="47" spans="12:12" s="1" customFormat="1">
      <c r="L47" s="24"/>
    </row>
    <row r="48" spans="12:12" s="1" customFormat="1">
      <c r="L48" s="24"/>
    </row>
    <row r="49" spans="12:12" s="1" customFormat="1">
      <c r="L49" s="24"/>
    </row>
    <row r="50" spans="12:12" s="1" customFormat="1">
      <c r="L50" s="24"/>
    </row>
    <row r="51" spans="12:12" s="1" customFormat="1">
      <c r="L51" s="24"/>
    </row>
    <row r="52" spans="12:12" s="1" customFormat="1">
      <c r="L52" s="24"/>
    </row>
    <row r="53" spans="12:12" s="1" customFormat="1">
      <c r="L53" s="24"/>
    </row>
    <row r="54" spans="12:12" s="1" customFormat="1">
      <c r="L54" s="24"/>
    </row>
    <row r="55" spans="12:12" s="1" customFormat="1">
      <c r="L55" s="24"/>
    </row>
    <row r="56" spans="12:12" s="1" customFormat="1">
      <c r="L56" s="24"/>
    </row>
    <row r="57" spans="12:12" s="1" customFormat="1">
      <c r="L57" s="24"/>
    </row>
    <row r="58" spans="12:12" s="1" customFormat="1">
      <c r="L58" s="24"/>
    </row>
    <row r="59" spans="12:12" s="1" customFormat="1">
      <c r="L59" s="24"/>
    </row>
    <row r="60" spans="12:12" s="1" customFormat="1">
      <c r="L60" s="24"/>
    </row>
    <row r="61" spans="12:12" s="1" customFormat="1">
      <c r="L61" s="24"/>
    </row>
    <row r="62" spans="12:12" s="1" customFormat="1">
      <c r="L62" s="24"/>
    </row>
    <row r="63" spans="12:12" s="1" customFormat="1">
      <c r="L63" s="24"/>
    </row>
    <row r="64" spans="12:12" s="1" customFormat="1">
      <c r="L64" s="24"/>
    </row>
    <row r="65" spans="12:12" s="1" customFormat="1">
      <c r="L65" s="24"/>
    </row>
    <row r="66" spans="12:12" s="1" customFormat="1">
      <c r="L66" s="24"/>
    </row>
    <row r="67" spans="12:12" s="1" customFormat="1">
      <c r="L67" s="24"/>
    </row>
    <row r="68" spans="12:12" s="1" customFormat="1">
      <c r="L68" s="24"/>
    </row>
    <row r="69" spans="12:12" s="1" customFormat="1">
      <c r="L69" s="24"/>
    </row>
    <row r="70" spans="12:12" s="1" customFormat="1">
      <c r="L70" s="24"/>
    </row>
    <row r="71" spans="12:12" s="1" customFormat="1">
      <c r="L71" s="24"/>
    </row>
    <row r="72" spans="12:12" s="1" customFormat="1">
      <c r="L72" s="24"/>
    </row>
    <row r="73" spans="12:12" s="1" customFormat="1">
      <c r="L73" s="24"/>
    </row>
    <row r="74" spans="12:12" s="1" customFormat="1">
      <c r="L74" s="24"/>
    </row>
    <row r="75" spans="12:12" s="1" customFormat="1">
      <c r="L75" s="24"/>
    </row>
    <row r="76" spans="12:12" s="1" customFormat="1">
      <c r="L76" s="24"/>
    </row>
    <row r="77" spans="12:12" s="1" customFormat="1">
      <c r="L77" s="24"/>
    </row>
    <row r="78" spans="12:12" s="1" customFormat="1">
      <c r="L78" s="24"/>
    </row>
    <row r="79" spans="12:12" s="1" customFormat="1">
      <c r="L79" s="24"/>
    </row>
    <row r="80" spans="12:12" s="1" customFormat="1">
      <c r="L80" s="24"/>
    </row>
    <row r="81" spans="12:12" s="1" customFormat="1">
      <c r="L81" s="24"/>
    </row>
    <row r="82" spans="12:12" s="1" customFormat="1">
      <c r="L82" s="24"/>
    </row>
    <row r="83" spans="12:12" s="1" customFormat="1">
      <c r="L83" s="24"/>
    </row>
    <row r="84" spans="12:12" s="1" customFormat="1">
      <c r="L84" s="24"/>
    </row>
    <row r="85" spans="12:12" s="1" customFormat="1">
      <c r="L85" s="24"/>
    </row>
    <row r="86" spans="12:12" s="1" customFormat="1">
      <c r="L86" s="24"/>
    </row>
    <row r="87" spans="12:12" s="1" customFormat="1">
      <c r="L87" s="24"/>
    </row>
    <row r="88" spans="12:12" s="1" customFormat="1">
      <c r="L88" s="24"/>
    </row>
    <row r="89" spans="12:12" s="1" customFormat="1">
      <c r="L89" s="24"/>
    </row>
    <row r="90" spans="12:12" s="1" customFormat="1">
      <c r="L90" s="24"/>
    </row>
    <row r="91" spans="12:12" s="1" customFormat="1">
      <c r="L91" s="24"/>
    </row>
    <row r="92" spans="12:12" s="1" customFormat="1">
      <c r="L92" s="24"/>
    </row>
    <row r="93" spans="12:12" s="1" customFormat="1">
      <c r="L93" s="24"/>
    </row>
    <row r="94" spans="12:12" s="1" customFormat="1">
      <c r="L94" s="24"/>
    </row>
    <row r="95" spans="12:12" s="1" customFormat="1">
      <c r="L95" s="24"/>
    </row>
    <row r="96" spans="12:12" s="1" customFormat="1">
      <c r="L96" s="24"/>
    </row>
    <row r="97" spans="12:12" s="1" customFormat="1">
      <c r="L97" s="24"/>
    </row>
    <row r="98" spans="12:12" s="1" customFormat="1">
      <c r="L98" s="24"/>
    </row>
    <row r="99" spans="12:12" s="1" customFormat="1">
      <c r="L99" s="24"/>
    </row>
    <row r="100" spans="12:12" s="1" customFormat="1">
      <c r="L100" s="24"/>
    </row>
    <row r="101" spans="12:12" s="1" customFormat="1">
      <c r="L101" s="24"/>
    </row>
    <row r="102" spans="12:12" s="1" customFormat="1">
      <c r="L102" s="24"/>
    </row>
    <row r="103" spans="12:12" s="1" customFormat="1">
      <c r="L103" s="24"/>
    </row>
    <row r="104" spans="12:12" s="1" customFormat="1">
      <c r="L104" s="24"/>
    </row>
    <row r="105" spans="12:12" s="1" customFormat="1">
      <c r="L105" s="24"/>
    </row>
    <row r="106" spans="12:12" s="1" customFormat="1">
      <c r="L106" s="24"/>
    </row>
    <row r="107" spans="12:12" s="1" customFormat="1">
      <c r="L107" s="24"/>
    </row>
    <row r="108" spans="12:12" s="1" customFormat="1">
      <c r="L108" s="24"/>
    </row>
    <row r="109" spans="12:12" s="1" customFormat="1">
      <c r="L109" s="24"/>
    </row>
    <row r="110" spans="12:12" s="1" customFormat="1">
      <c r="L110" s="24"/>
    </row>
    <row r="111" spans="12:12" s="1" customFormat="1">
      <c r="L111" s="24"/>
    </row>
    <row r="112" spans="12:12" s="1" customFormat="1">
      <c r="L112" s="24"/>
    </row>
    <row r="113" spans="12:12" s="1" customFormat="1">
      <c r="L113" s="24"/>
    </row>
    <row r="114" spans="12:12" s="1" customFormat="1">
      <c r="L114" s="24"/>
    </row>
    <row r="115" spans="12:12" s="1" customFormat="1">
      <c r="L115" s="24"/>
    </row>
    <row r="116" spans="12:12" s="1" customFormat="1">
      <c r="L116" s="24"/>
    </row>
    <row r="117" spans="12:12" s="1" customFormat="1">
      <c r="L117" s="24"/>
    </row>
    <row r="118" spans="12:12" s="1" customFormat="1">
      <c r="L118" s="24"/>
    </row>
    <row r="119" spans="12:12" s="1" customFormat="1">
      <c r="L119" s="24"/>
    </row>
    <row r="120" spans="12:12" s="1" customFormat="1">
      <c r="L120" s="24"/>
    </row>
    <row r="121" spans="12:12" s="1" customFormat="1">
      <c r="L121" s="24"/>
    </row>
    <row r="122" spans="12:12" s="1" customFormat="1">
      <c r="L122" s="24"/>
    </row>
    <row r="123" spans="12:12" s="1" customFormat="1">
      <c r="L123" s="24"/>
    </row>
    <row r="124" spans="12:12" s="1" customFormat="1">
      <c r="L124" s="24"/>
    </row>
    <row r="125" spans="12:12" s="1" customFormat="1">
      <c r="L125" s="24"/>
    </row>
    <row r="126" spans="12:12" s="1" customFormat="1">
      <c r="L126" s="24"/>
    </row>
    <row r="127" spans="12:12" s="1" customFormat="1">
      <c r="L127" s="24"/>
    </row>
    <row r="128" spans="12:12" s="1" customFormat="1">
      <c r="L128" s="24"/>
    </row>
    <row r="129" spans="12:12" s="1" customFormat="1">
      <c r="L129" s="24"/>
    </row>
    <row r="130" spans="12:12" s="1" customFormat="1">
      <c r="L130" s="24"/>
    </row>
    <row r="131" spans="12:12" s="1" customFormat="1">
      <c r="L131" s="24"/>
    </row>
    <row r="132" spans="12:12" s="1" customFormat="1">
      <c r="L132" s="24"/>
    </row>
    <row r="133" spans="12:12" s="1" customFormat="1">
      <c r="L133" s="24"/>
    </row>
    <row r="134" spans="12:12" s="1" customFormat="1">
      <c r="L134" s="24"/>
    </row>
    <row r="135" spans="12:12" s="1" customFormat="1">
      <c r="L135" s="24"/>
    </row>
    <row r="136" spans="12:12" s="1" customFormat="1">
      <c r="L136" s="24"/>
    </row>
    <row r="137" spans="12:12" s="1" customFormat="1">
      <c r="L137" s="24"/>
    </row>
    <row r="138" spans="12:12" s="1" customFormat="1">
      <c r="L138" s="24"/>
    </row>
    <row r="139" spans="12:12" s="1" customFormat="1">
      <c r="L139" s="24"/>
    </row>
    <row r="140" spans="12:12" s="1" customFormat="1">
      <c r="L140" s="24"/>
    </row>
    <row r="141" spans="12:12" s="1" customFormat="1">
      <c r="L141" s="24"/>
    </row>
    <row r="142" spans="12:12" s="1" customFormat="1">
      <c r="L142" s="24"/>
    </row>
    <row r="143" spans="12:12" s="1" customFormat="1">
      <c r="L143" s="24"/>
    </row>
    <row r="144" spans="12:12" s="1" customFormat="1">
      <c r="L144" s="24"/>
    </row>
    <row r="145" spans="12:12" s="1" customFormat="1">
      <c r="L145" s="24"/>
    </row>
    <row r="146" spans="12:12" s="1" customFormat="1">
      <c r="L146" s="24"/>
    </row>
    <row r="147" spans="12:12" s="1" customFormat="1">
      <c r="L147" s="24"/>
    </row>
    <row r="148" spans="12:12" s="1" customFormat="1">
      <c r="L148" s="24"/>
    </row>
    <row r="149" spans="12:12" s="1" customFormat="1">
      <c r="L149" s="24"/>
    </row>
    <row r="150" spans="12:12" s="1" customFormat="1">
      <c r="L150" s="24"/>
    </row>
    <row r="151" spans="12:12" s="1" customFormat="1">
      <c r="L151" s="24"/>
    </row>
    <row r="152" spans="12:12" s="1" customFormat="1">
      <c r="L152" s="24"/>
    </row>
    <row r="153" spans="12:12" s="1" customFormat="1">
      <c r="L153" s="24"/>
    </row>
    <row r="154" spans="12:12" s="1" customFormat="1">
      <c r="L154" s="24"/>
    </row>
    <row r="155" spans="12:12" s="1" customFormat="1">
      <c r="L155" s="24"/>
    </row>
    <row r="156" spans="12:12" s="1" customFormat="1">
      <c r="L156" s="24"/>
    </row>
    <row r="157" spans="12:12" s="1" customFormat="1">
      <c r="L157" s="24"/>
    </row>
    <row r="158" spans="12:12" s="1" customFormat="1">
      <c r="L158" s="24"/>
    </row>
    <row r="159" spans="12:12" s="1" customFormat="1">
      <c r="L159" s="24"/>
    </row>
    <row r="160" spans="12:12" s="1" customFormat="1">
      <c r="L160" s="24"/>
    </row>
    <row r="161" spans="12:12" s="1" customFormat="1">
      <c r="L161" s="24"/>
    </row>
    <row r="162" spans="12:12" s="1" customFormat="1">
      <c r="L162" s="24"/>
    </row>
    <row r="163" spans="12:12" s="1" customFormat="1">
      <c r="L163" s="24"/>
    </row>
    <row r="164" spans="12:12" s="1" customFormat="1">
      <c r="L164" s="24"/>
    </row>
    <row r="165" spans="12:12" s="1" customFormat="1">
      <c r="L165" s="24"/>
    </row>
    <row r="166" spans="12:12" s="1" customFormat="1">
      <c r="L166" s="24"/>
    </row>
    <row r="167" spans="12:12" s="1" customFormat="1">
      <c r="L167" s="24"/>
    </row>
    <row r="168" spans="12:12" s="1" customFormat="1">
      <c r="L168" s="24"/>
    </row>
    <row r="169" spans="12:12" s="1" customFormat="1">
      <c r="L169" s="24"/>
    </row>
    <row r="170" spans="12:12" s="1" customFormat="1">
      <c r="L170" s="24"/>
    </row>
    <row r="171" spans="12:12" s="1" customFormat="1">
      <c r="L171" s="24"/>
    </row>
    <row r="172" spans="12:12" s="1" customFormat="1">
      <c r="L172" s="24"/>
    </row>
    <row r="173" spans="12:12" s="1" customFormat="1">
      <c r="L173" s="24"/>
    </row>
    <row r="174" spans="12:12" s="1" customFormat="1">
      <c r="L174" s="24"/>
    </row>
    <row r="175" spans="12:12" s="1" customFormat="1">
      <c r="L175" s="24"/>
    </row>
    <row r="176" spans="12:12" s="1" customFormat="1">
      <c r="L176" s="24"/>
    </row>
    <row r="177" spans="12:12" s="1" customFormat="1">
      <c r="L177" s="24"/>
    </row>
    <row r="178" spans="12:12" s="1" customFormat="1">
      <c r="L178" s="24"/>
    </row>
    <row r="179" spans="12:12" s="1" customFormat="1">
      <c r="L179" s="24"/>
    </row>
    <row r="180" spans="12:12" s="1" customFormat="1">
      <c r="L180" s="24"/>
    </row>
    <row r="181" spans="12:12" s="1" customFormat="1">
      <c r="L181" s="24"/>
    </row>
    <row r="182" spans="12:12" s="1" customFormat="1">
      <c r="L182" s="24"/>
    </row>
    <row r="183" spans="12:12" s="1" customFormat="1">
      <c r="L183" s="24"/>
    </row>
    <row r="184" spans="12:12" s="1" customFormat="1">
      <c r="L184" s="24"/>
    </row>
    <row r="185" spans="12:12" s="1" customFormat="1">
      <c r="L185" s="24"/>
    </row>
    <row r="186" spans="12:12" s="1" customFormat="1">
      <c r="L186" s="24"/>
    </row>
    <row r="187" spans="12:12" s="1" customFormat="1">
      <c r="L187" s="24"/>
    </row>
    <row r="188" spans="12:12" s="1" customFormat="1">
      <c r="L188" s="24"/>
    </row>
    <row r="189" spans="12:12" s="1" customFormat="1">
      <c r="L189" s="24"/>
    </row>
    <row r="190" spans="12:12" s="1" customFormat="1">
      <c r="L190" s="24"/>
    </row>
    <row r="191" spans="12:12" s="1" customFormat="1">
      <c r="L191" s="24"/>
    </row>
    <row r="192" spans="12:12" s="1" customFormat="1">
      <c r="L192" s="24"/>
    </row>
    <row r="193" spans="12:12" s="1" customFormat="1">
      <c r="L193" s="24"/>
    </row>
    <row r="194" spans="12:12" s="1" customFormat="1">
      <c r="L194" s="24"/>
    </row>
    <row r="195" spans="12:12" s="1" customFormat="1">
      <c r="L195" s="24"/>
    </row>
    <row r="196" spans="12:12" s="1" customFormat="1">
      <c r="L196" s="24"/>
    </row>
    <row r="197" spans="12:12" s="1" customFormat="1">
      <c r="L197" s="24"/>
    </row>
    <row r="198" spans="12:12" s="1" customFormat="1">
      <c r="L198" s="24"/>
    </row>
    <row r="199" spans="12:12" s="1" customFormat="1">
      <c r="L199" s="24"/>
    </row>
    <row r="200" spans="12:12" s="1" customFormat="1">
      <c r="L200" s="24"/>
    </row>
    <row r="201" spans="12:12" s="1" customFormat="1">
      <c r="L201" s="24"/>
    </row>
    <row r="202" spans="12:12" s="1" customFormat="1">
      <c r="L202" s="24"/>
    </row>
    <row r="203" spans="12:12" s="1" customFormat="1">
      <c r="L203" s="24"/>
    </row>
    <row r="204" spans="12:12" s="1" customFormat="1">
      <c r="L204" s="24"/>
    </row>
    <row r="205" spans="12:12" s="1" customFormat="1">
      <c r="L205" s="24"/>
    </row>
    <row r="206" spans="12:12" s="1" customFormat="1">
      <c r="L206" s="24"/>
    </row>
    <row r="207" spans="12:12" s="1" customFormat="1">
      <c r="L207" s="24"/>
    </row>
    <row r="208" spans="12:12" s="1" customFormat="1">
      <c r="L208" s="24"/>
    </row>
    <row r="209" spans="12:12" s="1" customFormat="1">
      <c r="L209" s="24"/>
    </row>
    <row r="210" spans="12:12" s="1" customFormat="1">
      <c r="L210" s="24"/>
    </row>
    <row r="211" spans="12:12" s="1" customFormat="1">
      <c r="L211" s="24"/>
    </row>
    <row r="212" spans="12:12" s="1" customFormat="1">
      <c r="L212" s="24"/>
    </row>
    <row r="213" spans="12:12" s="1" customFormat="1">
      <c r="L213" s="24"/>
    </row>
    <row r="214" spans="12:12" s="1" customFormat="1">
      <c r="L214" s="24"/>
    </row>
    <row r="215" spans="12:12" s="1" customFormat="1">
      <c r="L215" s="24"/>
    </row>
    <row r="216" spans="12:12" s="1" customFormat="1">
      <c r="L216" s="24"/>
    </row>
    <row r="217" spans="12:12" s="1" customFormat="1">
      <c r="L217" s="24"/>
    </row>
    <row r="218" spans="12:12" s="1" customFormat="1">
      <c r="L218" s="24"/>
    </row>
    <row r="219" spans="12:12" s="1" customFormat="1">
      <c r="L219" s="24"/>
    </row>
    <row r="220" spans="12:12" s="1" customFormat="1">
      <c r="L220" s="24"/>
    </row>
    <row r="221" spans="12:12" s="1" customFormat="1">
      <c r="L221" s="24"/>
    </row>
    <row r="222" spans="12:12" s="1" customFormat="1">
      <c r="L222" s="24"/>
    </row>
    <row r="223" spans="12:12" s="1" customFormat="1">
      <c r="L223" s="24"/>
    </row>
    <row r="224" spans="12:12" s="1" customFormat="1">
      <c r="L224" s="24"/>
    </row>
    <row r="225" spans="12:12" s="1" customFormat="1">
      <c r="L225" s="24"/>
    </row>
    <row r="226" spans="12:12" s="1" customFormat="1">
      <c r="L226" s="24"/>
    </row>
    <row r="227" spans="12:12" s="1" customFormat="1">
      <c r="L227" s="24"/>
    </row>
    <row r="228" spans="12:12" s="1" customFormat="1">
      <c r="L228" s="24"/>
    </row>
    <row r="229" spans="12:12" s="1" customFormat="1">
      <c r="L229" s="24"/>
    </row>
    <row r="230" spans="12:12" s="1" customFormat="1">
      <c r="L230" s="24"/>
    </row>
    <row r="231" spans="12:12" s="1" customFormat="1">
      <c r="L231" s="24"/>
    </row>
    <row r="232" spans="12:12" s="1" customFormat="1">
      <c r="L232" s="24"/>
    </row>
    <row r="233" spans="12:12" s="1" customFormat="1">
      <c r="L233" s="24"/>
    </row>
    <row r="234" spans="12:12" s="1" customFormat="1">
      <c r="L234" s="24"/>
    </row>
    <row r="235" spans="12:12" s="1" customFormat="1">
      <c r="L235" s="24"/>
    </row>
    <row r="236" spans="12:12" s="1" customFormat="1">
      <c r="L236" s="24"/>
    </row>
    <row r="237" spans="12:12" s="1" customFormat="1">
      <c r="L237" s="24"/>
    </row>
    <row r="238" spans="12:12" s="1" customFormat="1">
      <c r="L238" s="24"/>
    </row>
    <row r="239" spans="12:12" s="1" customFormat="1">
      <c r="L239" s="24"/>
    </row>
    <row r="240" spans="12:12" s="1" customFormat="1">
      <c r="L240" s="24"/>
    </row>
    <row r="241" spans="12:12" s="1" customFormat="1">
      <c r="L241" s="24"/>
    </row>
    <row r="242" spans="12:12" s="1" customFormat="1">
      <c r="L242" s="24"/>
    </row>
    <row r="243" spans="12:12" s="1" customFormat="1">
      <c r="L243" s="24"/>
    </row>
    <row r="244" spans="12:12" s="1" customFormat="1">
      <c r="L244" s="24"/>
    </row>
    <row r="245" spans="12:12" s="1" customFormat="1">
      <c r="L245" s="24"/>
    </row>
    <row r="246" spans="12:12" s="1" customFormat="1">
      <c r="L246" s="24"/>
    </row>
    <row r="247" spans="12:12" s="1" customFormat="1">
      <c r="L247" s="24"/>
    </row>
    <row r="248" spans="12:12" s="1" customFormat="1">
      <c r="L248" s="24"/>
    </row>
    <row r="249" spans="12:12" s="1" customFormat="1">
      <c r="L249" s="24"/>
    </row>
    <row r="250" spans="12:12" s="1" customFormat="1">
      <c r="L250" s="24"/>
    </row>
    <row r="251" spans="12:12" s="1" customFormat="1">
      <c r="L251" s="24"/>
    </row>
    <row r="252" spans="12:12" s="1" customFormat="1">
      <c r="L252" s="24"/>
    </row>
    <row r="253" spans="12:12" s="1" customFormat="1">
      <c r="L253" s="24"/>
    </row>
    <row r="254" spans="12:12" s="1" customFormat="1">
      <c r="L254" s="24"/>
    </row>
    <row r="255" spans="12:12" s="1" customFormat="1">
      <c r="L255" s="24"/>
    </row>
    <row r="256" spans="12:12" s="1" customFormat="1">
      <c r="L256" s="24"/>
    </row>
    <row r="257" spans="12:12" s="1" customFormat="1">
      <c r="L257" s="24"/>
    </row>
    <row r="258" spans="12:12" s="1" customFormat="1">
      <c r="L258" s="24"/>
    </row>
    <row r="259" spans="12:12" s="1" customFormat="1">
      <c r="L259" s="24"/>
    </row>
    <row r="260" spans="12:12" s="1" customFormat="1">
      <c r="L260" s="24"/>
    </row>
    <row r="261" spans="12:12" s="1" customFormat="1">
      <c r="L261" s="24"/>
    </row>
    <row r="262" spans="12:12" s="1" customFormat="1">
      <c r="L262" s="24"/>
    </row>
    <row r="263" spans="12:12" s="1" customFormat="1">
      <c r="L263" s="24"/>
    </row>
    <row r="264" spans="12:12" s="1" customFormat="1">
      <c r="L264" s="24"/>
    </row>
    <row r="265" spans="12:12" s="1" customFormat="1">
      <c r="L265" s="24"/>
    </row>
    <row r="266" spans="12:12" s="1" customFormat="1">
      <c r="L266" s="24"/>
    </row>
    <row r="267" spans="12:12" s="1" customFormat="1">
      <c r="L267" s="24"/>
    </row>
    <row r="268" spans="12:12" s="1" customFormat="1">
      <c r="L268" s="24"/>
    </row>
    <row r="269" spans="12:12" s="1" customFormat="1">
      <c r="L269" s="24"/>
    </row>
    <row r="270" spans="12:12" s="1" customFormat="1">
      <c r="L270" s="24"/>
    </row>
    <row r="271" spans="12:12" s="1" customFormat="1">
      <c r="L271" s="24"/>
    </row>
    <row r="272" spans="12:12" s="1" customFormat="1">
      <c r="L272" s="24"/>
    </row>
    <row r="273" spans="12:12" s="1" customFormat="1">
      <c r="L273" s="24"/>
    </row>
    <row r="274" spans="12:12" s="1" customFormat="1">
      <c r="L274" s="24"/>
    </row>
    <row r="275" spans="12:12" s="1" customFormat="1">
      <c r="L275" s="24"/>
    </row>
    <row r="276" spans="12:12" s="1" customFormat="1">
      <c r="L276" s="24"/>
    </row>
    <row r="277" spans="12:12" s="1" customFormat="1">
      <c r="L277" s="24"/>
    </row>
    <row r="278" spans="12:12" s="1" customFormat="1">
      <c r="L278" s="24"/>
    </row>
    <row r="279" spans="12:12" s="1" customFormat="1">
      <c r="L279" s="24"/>
    </row>
    <row r="280" spans="12:12" s="1" customFormat="1">
      <c r="L280" s="24"/>
    </row>
    <row r="281" spans="12:12" s="1" customFormat="1">
      <c r="L281" s="24"/>
    </row>
    <row r="282" spans="12:12" s="1" customFormat="1">
      <c r="L282" s="24"/>
    </row>
    <row r="283" spans="12:12" s="1" customFormat="1">
      <c r="L283" s="24"/>
    </row>
    <row r="284" spans="12:12" s="1" customFormat="1">
      <c r="L284" s="24"/>
    </row>
    <row r="285" spans="12:12" s="1" customFormat="1">
      <c r="L285" s="24"/>
    </row>
    <row r="286" spans="12:12" s="1" customFormat="1">
      <c r="L286" s="24"/>
    </row>
    <row r="287" spans="12:12" s="1" customFormat="1">
      <c r="L287" s="24"/>
    </row>
    <row r="288" spans="12:12" s="1" customFormat="1">
      <c r="L288" s="24"/>
    </row>
    <row r="289" spans="12:12" s="1" customFormat="1">
      <c r="L289" s="24"/>
    </row>
    <row r="290" spans="12:12" s="1" customFormat="1">
      <c r="L290" s="24"/>
    </row>
    <row r="291" spans="12:12" s="1" customFormat="1">
      <c r="L291" s="24"/>
    </row>
    <row r="292" spans="12:12" s="1" customFormat="1">
      <c r="L292" s="24"/>
    </row>
    <row r="293" spans="12:12" s="1" customFormat="1">
      <c r="L293" s="24"/>
    </row>
    <row r="294" spans="12:12" s="1" customFormat="1">
      <c r="L294" s="24"/>
    </row>
    <row r="295" spans="12:12" s="1" customFormat="1">
      <c r="L295" s="24"/>
    </row>
    <row r="296" spans="12:12" s="1" customFormat="1">
      <c r="L296" s="24"/>
    </row>
    <row r="297" spans="12:12" s="1" customFormat="1">
      <c r="L297" s="24"/>
    </row>
    <row r="298" spans="12:12" s="1" customFormat="1">
      <c r="L298" s="24"/>
    </row>
    <row r="299" spans="12:12" s="1" customFormat="1">
      <c r="L299" s="24"/>
    </row>
    <row r="300" spans="12:12" s="1" customFormat="1">
      <c r="L300" s="24"/>
    </row>
    <row r="301" spans="12:12" s="1" customFormat="1">
      <c r="L301" s="24"/>
    </row>
    <row r="302" spans="12:12" s="1" customFormat="1">
      <c r="L302" s="24"/>
    </row>
    <row r="303" spans="12:12" s="1" customFormat="1">
      <c r="L303" s="24"/>
    </row>
    <row r="304" spans="12:12" s="1" customFormat="1">
      <c r="L304" s="24"/>
    </row>
    <row r="305" spans="12:12" s="1" customFormat="1">
      <c r="L305" s="24"/>
    </row>
    <row r="306" spans="12:12" s="1" customFormat="1">
      <c r="L306" s="24"/>
    </row>
    <row r="307" spans="12:12" s="1" customFormat="1">
      <c r="L307" s="24"/>
    </row>
    <row r="308" spans="12:12" s="1" customFormat="1">
      <c r="L308" s="24"/>
    </row>
    <row r="309" spans="12:12" s="1" customFormat="1">
      <c r="L309" s="24"/>
    </row>
    <row r="310" spans="12:12" s="1" customFormat="1">
      <c r="L310" s="24"/>
    </row>
    <row r="311" spans="12:12" s="1" customFormat="1">
      <c r="L311" s="24"/>
    </row>
    <row r="312" spans="12:12" s="1" customFormat="1">
      <c r="L312" s="24"/>
    </row>
    <row r="313" spans="12:12" s="1" customFormat="1">
      <c r="L313" s="24"/>
    </row>
    <row r="314" spans="12:12" s="1" customFormat="1">
      <c r="L314" s="24"/>
    </row>
    <row r="315" spans="12:12" s="1" customFormat="1">
      <c r="L315" s="24"/>
    </row>
    <row r="316" spans="12:12" s="1" customFormat="1">
      <c r="L316" s="24"/>
    </row>
    <row r="317" spans="12:12" s="1" customFormat="1">
      <c r="L317" s="24"/>
    </row>
    <row r="318" spans="12:12" s="1" customFormat="1">
      <c r="L318" s="24"/>
    </row>
    <row r="319" spans="12:12" s="1" customFormat="1">
      <c r="L319" s="24"/>
    </row>
    <row r="320" spans="12:12" s="1" customFormat="1">
      <c r="L320" s="24"/>
    </row>
    <row r="321" spans="12:12" s="1" customFormat="1">
      <c r="L321" s="24"/>
    </row>
    <row r="322" spans="12:12" s="1" customFormat="1">
      <c r="L322" s="24"/>
    </row>
    <row r="323" spans="12:12" s="1" customFormat="1">
      <c r="L323" s="24"/>
    </row>
    <row r="324" spans="12:12" s="1" customFormat="1">
      <c r="L324" s="24"/>
    </row>
    <row r="325" spans="12:12" s="1" customFormat="1">
      <c r="L325" s="24"/>
    </row>
    <row r="326" spans="12:12" s="1" customFormat="1">
      <c r="L326" s="24"/>
    </row>
    <row r="327" spans="12:12" s="1" customFormat="1">
      <c r="L327" s="24"/>
    </row>
    <row r="328" spans="12:12" s="1" customFormat="1">
      <c r="L328" s="24"/>
    </row>
    <row r="329" spans="12:12" s="1" customFormat="1">
      <c r="L329" s="24"/>
    </row>
    <row r="330" spans="12:12" s="1" customFormat="1">
      <c r="L330" s="24"/>
    </row>
    <row r="331" spans="12:12" s="1" customFormat="1">
      <c r="L331" s="24"/>
    </row>
    <row r="332" spans="12:12" s="1" customFormat="1">
      <c r="L332" s="24"/>
    </row>
    <row r="333" spans="12:12" s="1" customFormat="1">
      <c r="L333" s="24"/>
    </row>
    <row r="334" spans="12:12" s="1" customFormat="1">
      <c r="L334" s="24"/>
    </row>
    <row r="335" spans="12:12" s="1" customFormat="1">
      <c r="L335" s="24"/>
    </row>
    <row r="336" spans="12:12" s="1" customFormat="1">
      <c r="L336" s="24"/>
    </row>
    <row r="337" spans="12:12" s="1" customFormat="1">
      <c r="L337" s="24"/>
    </row>
    <row r="338" spans="12:12" s="1" customFormat="1">
      <c r="L338" s="24"/>
    </row>
    <row r="339" spans="12:12" s="1" customFormat="1">
      <c r="L339" s="24"/>
    </row>
    <row r="340" spans="12:12" s="1" customFormat="1">
      <c r="L340" s="24"/>
    </row>
    <row r="341" spans="12:12" s="1" customFormat="1">
      <c r="L341" s="24"/>
    </row>
    <row r="342" spans="12:12" s="1" customFormat="1">
      <c r="L342" s="24"/>
    </row>
    <row r="343" spans="12:12" s="1" customFormat="1">
      <c r="L343" s="24"/>
    </row>
    <row r="344" spans="12:12" s="1" customFormat="1">
      <c r="L344" s="24"/>
    </row>
    <row r="345" spans="12:12" s="1" customFormat="1">
      <c r="L345" s="24"/>
    </row>
    <row r="346" spans="12:12" s="1" customFormat="1">
      <c r="L346" s="24"/>
    </row>
    <row r="347" spans="12:12" s="1" customFormat="1">
      <c r="L347" s="24"/>
    </row>
    <row r="348" spans="12:12" s="1" customFormat="1">
      <c r="L348" s="24"/>
    </row>
    <row r="349" spans="12:12" s="1" customFormat="1">
      <c r="L349" s="24"/>
    </row>
    <row r="350" spans="12:12" s="1" customFormat="1">
      <c r="L350" s="24"/>
    </row>
    <row r="351" spans="12:12" s="1" customFormat="1">
      <c r="L351" s="24"/>
    </row>
    <row r="352" spans="12:12" s="1" customFormat="1">
      <c r="L352" s="24"/>
    </row>
    <row r="353" spans="12:12" s="1" customFormat="1">
      <c r="L353" s="24"/>
    </row>
    <row r="354" spans="12:12" s="1" customFormat="1">
      <c r="L354" s="24"/>
    </row>
    <row r="355" spans="12:12" s="1" customFormat="1">
      <c r="L355" s="24"/>
    </row>
    <row r="356" spans="12:12" s="1" customFormat="1">
      <c r="L356" s="24"/>
    </row>
    <row r="357" spans="12:12" s="1" customFormat="1">
      <c r="L357" s="24"/>
    </row>
    <row r="358" spans="12:12" s="1" customFormat="1">
      <c r="L358" s="24"/>
    </row>
    <row r="359" spans="12:12" s="1" customFormat="1">
      <c r="L359" s="24"/>
    </row>
    <row r="360" spans="12:12" s="1" customFormat="1">
      <c r="L360" s="24"/>
    </row>
    <row r="361" spans="12:12" s="1" customFormat="1">
      <c r="L361" s="24"/>
    </row>
    <row r="362" spans="12:12" s="1" customFormat="1">
      <c r="L362" s="24"/>
    </row>
    <row r="363" spans="12:12" s="1" customFormat="1">
      <c r="L363" s="24"/>
    </row>
    <row r="364" spans="12:12" s="1" customFormat="1">
      <c r="L364" s="24"/>
    </row>
    <row r="365" spans="12:12" s="1" customFormat="1">
      <c r="L365" s="24"/>
    </row>
    <row r="366" spans="12:12" s="1" customFormat="1">
      <c r="L366" s="24"/>
    </row>
    <row r="367" spans="12:12" s="1" customFormat="1">
      <c r="L367" s="24"/>
    </row>
    <row r="368" spans="12:12" s="1" customFormat="1">
      <c r="L368" s="24"/>
    </row>
    <row r="369" spans="12:12" s="1" customFormat="1">
      <c r="L369" s="24"/>
    </row>
    <row r="370" spans="12:12" s="1" customFormat="1">
      <c r="L370" s="24"/>
    </row>
    <row r="371" spans="12:12" s="1" customFormat="1">
      <c r="L371" s="24"/>
    </row>
    <row r="372" spans="12:12" s="1" customFormat="1">
      <c r="L372" s="24"/>
    </row>
    <row r="373" spans="12:12" s="1" customFormat="1">
      <c r="L373" s="24"/>
    </row>
    <row r="374" spans="12:12" s="1" customFormat="1">
      <c r="L374" s="24"/>
    </row>
    <row r="375" spans="12:12" s="1" customFormat="1">
      <c r="L375" s="24"/>
    </row>
    <row r="376" spans="12:12" s="1" customFormat="1">
      <c r="L376" s="24"/>
    </row>
    <row r="377" spans="12:12" s="1" customFormat="1">
      <c r="L377" s="24"/>
    </row>
    <row r="378" spans="12:12" s="1" customFormat="1">
      <c r="L378" s="24"/>
    </row>
    <row r="379" spans="12:12" s="1" customFormat="1">
      <c r="L379" s="24"/>
    </row>
    <row r="380" spans="12:12" s="1" customFormat="1">
      <c r="L380" s="24"/>
    </row>
    <row r="381" spans="12:12" s="1" customFormat="1">
      <c r="L381" s="24"/>
    </row>
    <row r="382" spans="12:12" s="1" customFormat="1">
      <c r="L382" s="24"/>
    </row>
    <row r="383" spans="12:12" s="1" customFormat="1">
      <c r="L383" s="24"/>
    </row>
    <row r="384" spans="12:12" s="1" customFormat="1">
      <c r="L384" s="24"/>
    </row>
    <row r="385" spans="12:12" s="1" customFormat="1">
      <c r="L385" s="24"/>
    </row>
    <row r="386" spans="12:12" s="1" customFormat="1">
      <c r="L386" s="24"/>
    </row>
    <row r="387" spans="12:12" s="1" customFormat="1">
      <c r="L387" s="24"/>
    </row>
    <row r="388" spans="12:12" s="1" customFormat="1">
      <c r="L388" s="24"/>
    </row>
    <row r="389" spans="12:12" s="1" customFormat="1">
      <c r="L389" s="24"/>
    </row>
    <row r="390" spans="12:12" s="1" customFormat="1">
      <c r="L390" s="24"/>
    </row>
    <row r="391" spans="12:12" s="1" customFormat="1">
      <c r="L391" s="24"/>
    </row>
    <row r="392" spans="12:12" s="1" customFormat="1">
      <c r="L392" s="24"/>
    </row>
    <row r="393" spans="12:12" s="1" customFormat="1">
      <c r="L393" s="24"/>
    </row>
    <row r="394" spans="12:12" s="1" customFormat="1">
      <c r="L394" s="24"/>
    </row>
    <row r="395" spans="12:12" s="1" customFormat="1">
      <c r="L395" s="24"/>
    </row>
    <row r="396" spans="12:12" s="1" customFormat="1">
      <c r="L396" s="24"/>
    </row>
    <row r="397" spans="12:12" s="1" customFormat="1">
      <c r="L397" s="24"/>
    </row>
    <row r="398" spans="12:12" s="1" customFormat="1">
      <c r="L398" s="24"/>
    </row>
    <row r="399" spans="12:12" s="1" customFormat="1">
      <c r="L399" s="24"/>
    </row>
    <row r="400" spans="12:12" s="1" customFormat="1">
      <c r="L400" s="24"/>
    </row>
    <row r="401" spans="12:12" s="1" customFormat="1">
      <c r="L401" s="24"/>
    </row>
    <row r="402" spans="12:12" s="1" customFormat="1">
      <c r="L402" s="24"/>
    </row>
    <row r="403" spans="12:12" s="1" customFormat="1">
      <c r="L403" s="24"/>
    </row>
    <row r="404" spans="12:12" s="1" customFormat="1">
      <c r="L404" s="24"/>
    </row>
    <row r="405" spans="12:12" s="1" customFormat="1">
      <c r="L405" s="24"/>
    </row>
    <row r="406" spans="12:12" s="1" customFormat="1">
      <c r="L406" s="24"/>
    </row>
    <row r="407" spans="12:12" s="1" customFormat="1">
      <c r="L407" s="24"/>
    </row>
    <row r="408" spans="12:12" s="1" customFormat="1">
      <c r="L408" s="24"/>
    </row>
    <row r="409" spans="12:12" s="1" customFormat="1">
      <c r="L409" s="24"/>
    </row>
    <row r="410" spans="12:12" s="1" customFormat="1">
      <c r="L410" s="24"/>
    </row>
    <row r="411" spans="12:12" s="1" customFormat="1">
      <c r="L411" s="24"/>
    </row>
    <row r="412" spans="12:12" s="1" customFormat="1">
      <c r="L412" s="24"/>
    </row>
    <row r="413" spans="12:12" s="1" customFormat="1">
      <c r="L413" s="24"/>
    </row>
    <row r="414" spans="12:12" s="1" customFormat="1">
      <c r="L414" s="24"/>
    </row>
    <row r="415" spans="12:12" s="1" customFormat="1">
      <c r="L415" s="24"/>
    </row>
    <row r="416" spans="12:12" s="1" customFormat="1">
      <c r="L416" s="24"/>
    </row>
    <row r="417" spans="12:12" s="1" customFormat="1">
      <c r="L417" s="24"/>
    </row>
    <row r="418" spans="12:12" s="1" customFormat="1">
      <c r="L418" s="24"/>
    </row>
    <row r="419" spans="12:12" s="1" customFormat="1">
      <c r="L419" s="24"/>
    </row>
    <row r="420" spans="12:12" s="1" customFormat="1">
      <c r="L420" s="24"/>
    </row>
    <row r="421" spans="12:12" s="1" customFormat="1">
      <c r="L421" s="24"/>
    </row>
    <row r="422" spans="12:12" s="1" customFormat="1">
      <c r="L422" s="24"/>
    </row>
    <row r="423" spans="12:12" s="1" customFormat="1">
      <c r="L423" s="24"/>
    </row>
    <row r="424" spans="12:12" s="1" customFormat="1">
      <c r="L424" s="24"/>
    </row>
    <row r="425" spans="12:12" s="1" customFormat="1">
      <c r="L425" s="24"/>
    </row>
    <row r="426" spans="12:12" s="1" customFormat="1">
      <c r="L426" s="24"/>
    </row>
    <row r="427" spans="12:12" s="1" customFormat="1">
      <c r="L427" s="24"/>
    </row>
    <row r="428" spans="12:12" s="1" customFormat="1">
      <c r="L428" s="24"/>
    </row>
    <row r="429" spans="12:12" s="1" customFormat="1">
      <c r="L429" s="24"/>
    </row>
    <row r="430" spans="12:12" s="1" customFormat="1">
      <c r="L430" s="24"/>
    </row>
    <row r="431" spans="12:12" s="1" customFormat="1">
      <c r="L431" s="24"/>
    </row>
    <row r="432" spans="12:12" s="1" customFormat="1">
      <c r="L432" s="24"/>
    </row>
    <row r="433" spans="12:12" s="1" customFormat="1">
      <c r="L433" s="24"/>
    </row>
    <row r="434" spans="12:12" s="1" customFormat="1">
      <c r="L434" s="24"/>
    </row>
    <row r="435" spans="12:12" s="1" customFormat="1">
      <c r="L435" s="24"/>
    </row>
    <row r="436" spans="12:12" s="1" customFormat="1">
      <c r="L436" s="24"/>
    </row>
    <row r="437" spans="12:12" s="1" customFormat="1">
      <c r="L437" s="24"/>
    </row>
    <row r="438" spans="12:12" s="1" customFormat="1">
      <c r="L438" s="24"/>
    </row>
    <row r="439" spans="12:12" s="1" customFormat="1">
      <c r="L439" s="24"/>
    </row>
    <row r="440" spans="12:12" s="1" customFormat="1">
      <c r="L440" s="24"/>
    </row>
    <row r="441" spans="12:12" s="1" customFormat="1">
      <c r="L441" s="24"/>
    </row>
    <row r="442" spans="12:12" s="1" customFormat="1">
      <c r="L442" s="24"/>
    </row>
    <row r="443" spans="12:12" s="1" customFormat="1">
      <c r="L443" s="24"/>
    </row>
    <row r="444" spans="12:12" s="1" customFormat="1">
      <c r="L444" s="24"/>
    </row>
    <row r="445" spans="12:12" s="1" customFormat="1">
      <c r="L445" s="24"/>
    </row>
    <row r="446" spans="12:12" s="1" customFormat="1">
      <c r="L446" s="24"/>
    </row>
    <row r="447" spans="12:12" s="1" customFormat="1">
      <c r="L447" s="24"/>
    </row>
    <row r="448" spans="12:12" s="1" customFormat="1">
      <c r="L448" s="24"/>
    </row>
    <row r="449" spans="12:12" s="1" customFormat="1">
      <c r="L449" s="24"/>
    </row>
    <row r="450" spans="12:12" s="1" customFormat="1">
      <c r="L450" s="24"/>
    </row>
    <row r="451" spans="12:12" s="1" customFormat="1">
      <c r="L451" s="24"/>
    </row>
    <row r="452" spans="12:12" s="1" customFormat="1">
      <c r="L452" s="24"/>
    </row>
    <row r="453" spans="12:12" s="1" customFormat="1">
      <c r="L453" s="24"/>
    </row>
    <row r="454" spans="12:12" s="1" customFormat="1">
      <c r="L454" s="24"/>
    </row>
    <row r="455" spans="12:12" s="1" customFormat="1">
      <c r="L455" s="24"/>
    </row>
    <row r="456" spans="12:12" s="1" customFormat="1">
      <c r="L456" s="24"/>
    </row>
    <row r="457" spans="12:12" s="1" customFormat="1">
      <c r="L457" s="24"/>
    </row>
    <row r="458" spans="12:12" s="1" customFormat="1">
      <c r="L458" s="24"/>
    </row>
    <row r="459" spans="12:12" s="1" customFormat="1">
      <c r="L459" s="24"/>
    </row>
    <row r="460" spans="12:12" s="1" customFormat="1">
      <c r="L460" s="24"/>
    </row>
    <row r="461" spans="12:12" s="1" customFormat="1">
      <c r="L461" s="24"/>
    </row>
    <row r="462" spans="12:12" s="1" customFormat="1">
      <c r="L462" s="24"/>
    </row>
    <row r="463" spans="12:12" s="1" customFormat="1">
      <c r="L463" s="24"/>
    </row>
    <row r="464" spans="12:12" s="1" customFormat="1">
      <c r="L464" s="24"/>
    </row>
    <row r="465" spans="12:12" s="1" customFormat="1">
      <c r="L465" s="24"/>
    </row>
    <row r="466" spans="12:12" s="1" customFormat="1">
      <c r="L466" s="24"/>
    </row>
    <row r="467" spans="12:12" s="1" customFormat="1">
      <c r="L467" s="24"/>
    </row>
    <row r="468" spans="12:12" s="1" customFormat="1">
      <c r="L468" s="24"/>
    </row>
    <row r="469" spans="12:12" s="1" customFormat="1">
      <c r="L469" s="24"/>
    </row>
    <row r="470" spans="12:12" s="1" customFormat="1">
      <c r="L470" s="24"/>
    </row>
    <row r="471" spans="12:12" s="1" customFormat="1">
      <c r="L471" s="24"/>
    </row>
    <row r="472" spans="12:12" s="1" customFormat="1">
      <c r="L472" s="24"/>
    </row>
    <row r="473" spans="12:12" s="1" customFormat="1">
      <c r="L473" s="24"/>
    </row>
    <row r="474" spans="12:12" s="1" customFormat="1">
      <c r="L474" s="24"/>
    </row>
    <row r="475" spans="12:12" s="1" customFormat="1">
      <c r="L475" s="24"/>
    </row>
    <row r="476" spans="12:12" s="1" customFormat="1">
      <c r="L476" s="24"/>
    </row>
    <row r="477" spans="12:12" s="1" customFormat="1">
      <c r="L477" s="24"/>
    </row>
    <row r="478" spans="12:12" s="1" customFormat="1">
      <c r="L478" s="24"/>
    </row>
    <row r="479" spans="12:12" s="1" customFormat="1">
      <c r="L479" s="24"/>
    </row>
    <row r="480" spans="12:12" s="1" customFormat="1">
      <c r="L480" s="24"/>
    </row>
    <row r="481" spans="12:12" s="1" customFormat="1">
      <c r="L481" s="24"/>
    </row>
    <row r="482" spans="12:12" s="1" customFormat="1">
      <c r="L482" s="24"/>
    </row>
    <row r="483" spans="12:12" s="1" customFormat="1">
      <c r="L483" s="24"/>
    </row>
    <row r="484" spans="12:12" s="1" customFormat="1">
      <c r="L484" s="24"/>
    </row>
    <row r="485" spans="12:12" s="1" customFormat="1">
      <c r="L485" s="24"/>
    </row>
    <row r="486" spans="12:12" s="1" customFormat="1">
      <c r="L486" s="24"/>
    </row>
    <row r="487" spans="12:12" s="1" customFormat="1">
      <c r="L487" s="24"/>
    </row>
    <row r="488" spans="12:12" s="1" customFormat="1">
      <c r="L488" s="24"/>
    </row>
    <row r="489" spans="12:12" s="1" customFormat="1">
      <c r="L489" s="24"/>
    </row>
    <row r="490" spans="12:12" s="1" customFormat="1">
      <c r="L490" s="24"/>
    </row>
    <row r="491" spans="12:12" s="1" customFormat="1">
      <c r="L491" s="24"/>
    </row>
    <row r="492" spans="12:12" s="1" customFormat="1">
      <c r="L492" s="24"/>
    </row>
    <row r="493" spans="12:12" s="1" customFormat="1">
      <c r="L493" s="24"/>
    </row>
    <row r="494" spans="12:12" s="1" customFormat="1">
      <c r="L494" s="24"/>
    </row>
    <row r="495" spans="12:12" s="1" customFormat="1">
      <c r="L495" s="24"/>
    </row>
    <row r="496" spans="12:12" s="1" customFormat="1">
      <c r="L496" s="24"/>
    </row>
    <row r="497" spans="12:12" s="1" customFormat="1">
      <c r="L497" s="24"/>
    </row>
    <row r="498" spans="12:12" s="1" customFormat="1">
      <c r="L498" s="24"/>
    </row>
    <row r="499" spans="12:12" s="1" customFormat="1">
      <c r="L499" s="24"/>
    </row>
    <row r="500" spans="12:12" s="1" customFormat="1">
      <c r="L500" s="24"/>
    </row>
    <row r="501" spans="12:12" s="1" customFormat="1">
      <c r="L501" s="24"/>
    </row>
    <row r="502" spans="12:12" s="1" customFormat="1">
      <c r="L502" s="24"/>
    </row>
    <row r="503" spans="12:12" s="1" customFormat="1">
      <c r="L503" s="24"/>
    </row>
    <row r="504" spans="12:12" s="1" customFormat="1">
      <c r="L504" s="24"/>
    </row>
    <row r="505" spans="12:12" s="1" customFormat="1">
      <c r="L505" s="24"/>
    </row>
    <row r="506" spans="12:12" s="1" customFormat="1">
      <c r="L506" s="24"/>
    </row>
    <row r="507" spans="12:12" s="1" customFormat="1">
      <c r="L507" s="24"/>
    </row>
    <row r="508" spans="12:12" s="1" customFormat="1">
      <c r="L508" s="24"/>
    </row>
    <row r="509" spans="12:12" s="1" customFormat="1">
      <c r="L509" s="24"/>
    </row>
    <row r="510" spans="12:12" s="1" customFormat="1">
      <c r="L510" s="24"/>
    </row>
    <row r="511" spans="12:12" s="1" customFormat="1">
      <c r="L511" s="24"/>
    </row>
    <row r="512" spans="12:12" s="1" customFormat="1">
      <c r="L512" s="24"/>
    </row>
    <row r="513" spans="12:12" s="1" customFormat="1">
      <c r="L513" s="24"/>
    </row>
    <row r="514" spans="12:12" s="1" customFormat="1">
      <c r="L514" s="24"/>
    </row>
    <row r="515" spans="12:12" s="1" customFormat="1">
      <c r="L515" s="24"/>
    </row>
    <row r="516" spans="12:12" s="1" customFormat="1">
      <c r="L516" s="24"/>
    </row>
    <row r="517" spans="12:12" s="1" customFormat="1">
      <c r="L517" s="24"/>
    </row>
    <row r="518" spans="12:12" s="1" customFormat="1">
      <c r="L518" s="24"/>
    </row>
    <row r="519" spans="12:12" s="1" customFormat="1">
      <c r="L519" s="24"/>
    </row>
    <row r="520" spans="12:12" s="1" customFormat="1">
      <c r="L520" s="24"/>
    </row>
    <row r="521" spans="12:12" s="1" customFormat="1">
      <c r="L521" s="24"/>
    </row>
    <row r="522" spans="12:12" s="1" customFormat="1">
      <c r="L522" s="24"/>
    </row>
    <row r="523" spans="12:12" s="1" customFormat="1">
      <c r="L523" s="24"/>
    </row>
    <row r="524" spans="12:12" s="1" customFormat="1">
      <c r="L524" s="24"/>
    </row>
    <row r="525" spans="12:12" s="1" customFormat="1">
      <c r="L525" s="24"/>
    </row>
    <row r="526" spans="12:12" s="1" customFormat="1">
      <c r="L526" s="24"/>
    </row>
    <row r="527" spans="12:12" s="1" customFormat="1">
      <c r="L527" s="24"/>
    </row>
    <row r="528" spans="12:12" s="1" customFormat="1">
      <c r="L528" s="24"/>
    </row>
    <row r="529" spans="12:12" s="1" customFormat="1">
      <c r="L529" s="24"/>
    </row>
    <row r="530" spans="12:12" s="1" customFormat="1">
      <c r="L530" s="24"/>
    </row>
    <row r="531" spans="12:12" s="1" customFormat="1">
      <c r="L531" s="24"/>
    </row>
    <row r="532" spans="12:12" s="1" customFormat="1">
      <c r="L532" s="24"/>
    </row>
    <row r="533" spans="12:12" s="1" customFormat="1">
      <c r="L533" s="24"/>
    </row>
    <row r="534" spans="12:12" s="1" customFormat="1">
      <c r="L534" s="24"/>
    </row>
    <row r="535" spans="12:12" s="1" customFormat="1">
      <c r="L535" s="24"/>
    </row>
    <row r="536" spans="12:12" s="1" customFormat="1">
      <c r="L536" s="24"/>
    </row>
    <row r="537" spans="12:12" s="1" customFormat="1">
      <c r="L537" s="24"/>
    </row>
    <row r="538" spans="12:12" s="1" customFormat="1">
      <c r="L538" s="24"/>
    </row>
    <row r="539" spans="12:12" s="1" customFormat="1">
      <c r="L539" s="24"/>
    </row>
    <row r="540" spans="12:12" s="1" customFormat="1">
      <c r="L540" s="24"/>
    </row>
    <row r="541" spans="12:12" s="1" customFormat="1">
      <c r="L541" s="24"/>
    </row>
    <row r="542" spans="12:12" s="1" customFormat="1">
      <c r="L542" s="24"/>
    </row>
    <row r="543" spans="12:12" s="1" customFormat="1">
      <c r="L543" s="24"/>
    </row>
    <row r="544" spans="12:12" s="1" customFormat="1">
      <c r="L544" s="24"/>
    </row>
    <row r="545" spans="12:12" s="1" customFormat="1">
      <c r="L545" s="24"/>
    </row>
    <row r="546" spans="12:12" s="1" customFormat="1">
      <c r="L546" s="24"/>
    </row>
    <row r="547" spans="12:12" s="1" customFormat="1">
      <c r="L547" s="24"/>
    </row>
    <row r="548" spans="12:12" s="1" customFormat="1">
      <c r="L548" s="24"/>
    </row>
    <row r="549" spans="12:12" s="1" customFormat="1">
      <c r="L549" s="24"/>
    </row>
    <row r="550" spans="12:12" s="1" customFormat="1">
      <c r="L550" s="24"/>
    </row>
    <row r="551" spans="12:12" s="1" customFormat="1">
      <c r="L551" s="24"/>
    </row>
    <row r="552" spans="12:12" s="1" customFormat="1">
      <c r="L552" s="24"/>
    </row>
    <row r="553" spans="12:12" s="1" customFormat="1">
      <c r="L553" s="24"/>
    </row>
    <row r="554" spans="12:12" s="1" customFormat="1">
      <c r="L554" s="24"/>
    </row>
    <row r="555" spans="12:12" s="1" customFormat="1">
      <c r="L555" s="24"/>
    </row>
    <row r="556" spans="12:12" s="1" customFormat="1">
      <c r="L556" s="24"/>
    </row>
    <row r="557" spans="12:12" s="1" customFormat="1">
      <c r="L557" s="24"/>
    </row>
    <row r="558" spans="12:12" s="1" customFormat="1">
      <c r="L558" s="24"/>
    </row>
    <row r="559" spans="12:12" s="1" customFormat="1">
      <c r="L559" s="24"/>
    </row>
    <row r="560" spans="12:12" s="1" customFormat="1">
      <c r="L560" s="24"/>
    </row>
    <row r="561" spans="12:12" s="1" customFormat="1">
      <c r="L561" s="24"/>
    </row>
    <row r="562" spans="12:12" s="1" customFormat="1">
      <c r="L562" s="24"/>
    </row>
    <row r="563" spans="12:12" s="1" customFormat="1">
      <c r="L563" s="24"/>
    </row>
    <row r="564" spans="12:12" s="1" customFormat="1">
      <c r="L564" s="24"/>
    </row>
    <row r="565" spans="12:12" s="1" customFormat="1">
      <c r="L565" s="24"/>
    </row>
    <row r="566" spans="12:12" s="1" customFormat="1">
      <c r="L566" s="24"/>
    </row>
    <row r="567" spans="12:12" s="1" customFormat="1">
      <c r="L567" s="24"/>
    </row>
    <row r="568" spans="12:12" s="1" customFormat="1">
      <c r="L568" s="24"/>
    </row>
    <row r="569" spans="12:12" s="1" customFormat="1">
      <c r="L569" s="24"/>
    </row>
    <row r="570" spans="12:12" s="1" customFormat="1">
      <c r="L570" s="24"/>
    </row>
    <row r="571" spans="12:12" s="1" customFormat="1">
      <c r="L571" s="24"/>
    </row>
    <row r="572" spans="12:12" s="1" customFormat="1">
      <c r="L572" s="24"/>
    </row>
    <row r="573" spans="12:12" s="1" customFormat="1">
      <c r="L573" s="24"/>
    </row>
    <row r="574" spans="12:12" s="1" customFormat="1">
      <c r="L574" s="24"/>
    </row>
    <row r="575" spans="12:12" s="1" customFormat="1">
      <c r="L575" s="24"/>
    </row>
    <row r="576" spans="12:12" s="1" customFormat="1">
      <c r="L576" s="24"/>
    </row>
    <row r="577" spans="12:12" s="1" customFormat="1">
      <c r="L577" s="24"/>
    </row>
    <row r="578" spans="12:12" s="1" customFormat="1">
      <c r="L578" s="24"/>
    </row>
    <row r="579" spans="12:12" s="1" customFormat="1">
      <c r="L579" s="24"/>
    </row>
    <row r="580" spans="12:12" s="1" customFormat="1">
      <c r="L580" s="24"/>
    </row>
    <row r="581" spans="12:12" s="1" customFormat="1">
      <c r="L581" s="24"/>
    </row>
    <row r="582" spans="12:12" s="1" customFormat="1">
      <c r="L582" s="24"/>
    </row>
    <row r="583" spans="12:12" s="1" customFormat="1">
      <c r="L583" s="24"/>
    </row>
    <row r="584" spans="12:12" s="1" customFormat="1">
      <c r="L584" s="24"/>
    </row>
    <row r="585" spans="12:12" s="1" customFormat="1">
      <c r="L585" s="24"/>
    </row>
    <row r="586" spans="12:12" s="1" customFormat="1">
      <c r="L586" s="24"/>
    </row>
    <row r="587" spans="12:12" s="1" customFormat="1">
      <c r="L587" s="24"/>
    </row>
    <row r="588" spans="12:12" s="1" customFormat="1">
      <c r="L588" s="24"/>
    </row>
    <row r="589" spans="12:12" s="1" customFormat="1">
      <c r="L589" s="24"/>
    </row>
    <row r="590" spans="12:12" s="1" customFormat="1">
      <c r="L590" s="24"/>
    </row>
    <row r="591" spans="12:12" s="1" customFormat="1">
      <c r="L591" s="24"/>
    </row>
    <row r="592" spans="12:12" s="1" customFormat="1">
      <c r="L592" s="24"/>
    </row>
    <row r="593" spans="12:12" s="1" customFormat="1">
      <c r="L593" s="24"/>
    </row>
    <row r="594" spans="12:12" s="1" customFormat="1">
      <c r="L594" s="24"/>
    </row>
    <row r="595" spans="12:12" s="1" customFormat="1">
      <c r="L595" s="24"/>
    </row>
    <row r="596" spans="12:12" s="1" customFormat="1">
      <c r="L596" s="24"/>
    </row>
    <row r="597" spans="12:12" s="1" customFormat="1">
      <c r="L597" s="24"/>
    </row>
    <row r="598" spans="12:12" s="1" customFormat="1">
      <c r="L598" s="24"/>
    </row>
    <row r="599" spans="12:12" s="1" customFormat="1">
      <c r="L599" s="24"/>
    </row>
    <row r="600" spans="12:12" s="1" customFormat="1">
      <c r="L600" s="24"/>
    </row>
    <row r="601" spans="12:12" s="1" customFormat="1">
      <c r="L601" s="24"/>
    </row>
    <row r="602" spans="12:12" s="1" customFormat="1">
      <c r="L602" s="24"/>
    </row>
    <row r="603" spans="12:12" s="1" customFormat="1">
      <c r="L603" s="24"/>
    </row>
    <row r="604" spans="12:12" s="1" customFormat="1">
      <c r="L604" s="24"/>
    </row>
    <row r="605" spans="12:12" s="1" customFormat="1">
      <c r="L605" s="24"/>
    </row>
    <row r="606" spans="12:12" s="1" customFormat="1">
      <c r="L606" s="24"/>
    </row>
    <row r="607" spans="12:12" s="1" customFormat="1">
      <c r="L607" s="24"/>
    </row>
    <row r="608" spans="12:12" s="1" customFormat="1">
      <c r="L608" s="24"/>
    </row>
    <row r="609" spans="12:12" s="1" customFormat="1">
      <c r="L609" s="24"/>
    </row>
    <row r="610" spans="12:12" s="1" customFormat="1">
      <c r="L610" s="24"/>
    </row>
    <row r="611" spans="12:12" s="1" customFormat="1">
      <c r="L611" s="24"/>
    </row>
    <row r="612" spans="12:12" s="1" customFormat="1">
      <c r="L612" s="24"/>
    </row>
    <row r="613" spans="12:12" s="1" customFormat="1">
      <c r="L613" s="24"/>
    </row>
    <row r="614" spans="12:12" s="1" customFormat="1">
      <c r="L614" s="24"/>
    </row>
    <row r="615" spans="12:12" s="1" customFormat="1">
      <c r="L615" s="24"/>
    </row>
    <row r="616" spans="12:12" s="1" customFormat="1">
      <c r="L616" s="24"/>
    </row>
    <row r="617" spans="12:12" s="1" customFormat="1">
      <c r="L617" s="24"/>
    </row>
    <row r="618" spans="12:12" s="1" customFormat="1">
      <c r="L618" s="24"/>
    </row>
    <row r="619" spans="12:12" s="1" customFormat="1">
      <c r="L619" s="24"/>
    </row>
    <row r="620" spans="12:12" s="1" customFormat="1">
      <c r="L620" s="24"/>
    </row>
    <row r="621" spans="12:12" s="1" customFormat="1">
      <c r="L621" s="24"/>
    </row>
    <row r="622" spans="12:12" s="1" customFormat="1">
      <c r="L622" s="24"/>
    </row>
    <row r="623" spans="12:12" s="1" customFormat="1">
      <c r="L623" s="24"/>
    </row>
    <row r="624" spans="12:12" s="1" customFormat="1">
      <c r="L624" s="24"/>
    </row>
    <row r="625" spans="12:12" s="1" customFormat="1">
      <c r="L625" s="24"/>
    </row>
    <row r="626" spans="12:12" s="1" customFormat="1">
      <c r="L626" s="24"/>
    </row>
    <row r="627" spans="12:12" s="1" customFormat="1">
      <c r="L627" s="24"/>
    </row>
    <row r="628" spans="12:12" s="1" customFormat="1">
      <c r="L628" s="24"/>
    </row>
    <row r="629" spans="12:12" s="1" customFormat="1">
      <c r="L629" s="24"/>
    </row>
    <row r="630" spans="12:12" s="1" customFormat="1">
      <c r="L630" s="24"/>
    </row>
    <row r="631" spans="12:12" s="1" customFormat="1">
      <c r="L631" s="24"/>
    </row>
    <row r="632" spans="12:12" s="1" customFormat="1">
      <c r="L632" s="24"/>
    </row>
    <row r="633" spans="12:12" s="1" customFormat="1">
      <c r="L633" s="24"/>
    </row>
    <row r="634" spans="12:12" s="1" customFormat="1">
      <c r="L634" s="24"/>
    </row>
    <row r="635" spans="12:12" s="1" customFormat="1">
      <c r="L635" s="24"/>
    </row>
    <row r="636" spans="12:12" s="1" customFormat="1">
      <c r="L636" s="24"/>
    </row>
    <row r="637" spans="12:12" s="1" customFormat="1">
      <c r="L637" s="24"/>
    </row>
    <row r="638" spans="12:12" s="1" customFormat="1">
      <c r="L638" s="24"/>
    </row>
    <row r="639" spans="12:12" s="1" customFormat="1">
      <c r="L639" s="24"/>
    </row>
    <row r="640" spans="12:12" s="1" customFormat="1">
      <c r="L640" s="24"/>
    </row>
    <row r="641" spans="12:12" s="1" customFormat="1">
      <c r="L641" s="24"/>
    </row>
    <row r="642" spans="12:12" s="1" customFormat="1">
      <c r="L642" s="24"/>
    </row>
    <row r="643" spans="12:12" s="1" customFormat="1">
      <c r="L643" s="24"/>
    </row>
    <row r="644" spans="12:12" s="1" customFormat="1">
      <c r="L644" s="24"/>
    </row>
    <row r="645" spans="12:12" s="1" customFormat="1">
      <c r="L645" s="24"/>
    </row>
    <row r="646" spans="12:12" s="1" customFormat="1">
      <c r="L646" s="24"/>
    </row>
    <row r="647" spans="12:12" s="1" customFormat="1">
      <c r="L647" s="24"/>
    </row>
    <row r="648" spans="12:12" s="1" customFormat="1">
      <c r="L648" s="24"/>
    </row>
    <row r="649" spans="12:12" s="1" customFormat="1">
      <c r="L649" s="24"/>
    </row>
    <row r="650" spans="12:12" s="1" customFormat="1">
      <c r="L650" s="24"/>
    </row>
    <row r="651" spans="12:12" s="1" customFormat="1">
      <c r="L651" s="24"/>
    </row>
    <row r="652" spans="12:12" s="1" customFormat="1">
      <c r="L652" s="24"/>
    </row>
    <row r="653" spans="12:12" s="1" customFormat="1">
      <c r="L653" s="24"/>
    </row>
    <row r="654" spans="12:12" s="1" customFormat="1">
      <c r="L654" s="24"/>
    </row>
    <row r="655" spans="12:12" s="1" customFormat="1">
      <c r="L655" s="24"/>
    </row>
    <row r="656" spans="12:12" s="1" customFormat="1">
      <c r="L656" s="24"/>
    </row>
    <row r="657" spans="12:12" s="1" customFormat="1">
      <c r="L657" s="24"/>
    </row>
    <row r="658" spans="12:12" s="1" customFormat="1">
      <c r="L658" s="24"/>
    </row>
    <row r="659" spans="12:12" s="1" customFormat="1">
      <c r="L659" s="24"/>
    </row>
    <row r="660" spans="12:12" s="1" customFormat="1">
      <c r="L660" s="24"/>
    </row>
    <row r="661" spans="12:12" s="1" customFormat="1">
      <c r="L661" s="24"/>
    </row>
    <row r="662" spans="12:12" s="1" customFormat="1">
      <c r="L662" s="24"/>
    </row>
    <row r="663" spans="12:12" s="1" customFormat="1">
      <c r="L663" s="24"/>
    </row>
    <row r="664" spans="12:12" s="1" customFormat="1">
      <c r="L664" s="24"/>
    </row>
    <row r="665" spans="12:12" s="1" customFormat="1">
      <c r="L665" s="24"/>
    </row>
    <row r="666" spans="12:12" s="1" customFormat="1">
      <c r="L666" s="24"/>
    </row>
    <row r="667" spans="12:12" s="1" customFormat="1">
      <c r="L667" s="24"/>
    </row>
    <row r="668" spans="12:12" s="1" customFormat="1">
      <c r="L668" s="24"/>
    </row>
    <row r="669" spans="12:12" s="1" customFormat="1">
      <c r="L669" s="24"/>
    </row>
    <row r="670" spans="12:12" s="1" customFormat="1">
      <c r="L670" s="24"/>
    </row>
    <row r="671" spans="12:12" s="1" customFormat="1">
      <c r="L671" s="24"/>
    </row>
    <row r="672" spans="12:12" s="1" customFormat="1">
      <c r="L672" s="24"/>
    </row>
    <row r="673" spans="12:12" s="1" customFormat="1">
      <c r="L673" s="24"/>
    </row>
    <row r="674" spans="12:12" s="1" customFormat="1">
      <c r="L674" s="24"/>
    </row>
    <row r="675" spans="12:12" s="1" customFormat="1">
      <c r="L675" s="24"/>
    </row>
    <row r="676" spans="12:12" s="1" customFormat="1">
      <c r="L676" s="24"/>
    </row>
    <row r="677" spans="12:12" s="1" customFormat="1">
      <c r="L677" s="24"/>
    </row>
    <row r="678" spans="12:12" s="1" customFormat="1">
      <c r="L678" s="24"/>
    </row>
    <row r="679" spans="12:12" s="1" customFormat="1">
      <c r="L679" s="24"/>
    </row>
    <row r="680" spans="12:12" s="1" customFormat="1">
      <c r="L680" s="24"/>
    </row>
    <row r="681" spans="12:12" s="1" customFormat="1">
      <c r="L681" s="24"/>
    </row>
    <row r="682" spans="12:12" s="1" customFormat="1">
      <c r="L682" s="24"/>
    </row>
    <row r="683" spans="12:12" s="1" customFormat="1">
      <c r="L683" s="24"/>
    </row>
    <row r="684" spans="12:12" s="1" customFormat="1">
      <c r="L684" s="24"/>
    </row>
    <row r="685" spans="12:12" s="1" customFormat="1">
      <c r="L685" s="24"/>
    </row>
    <row r="686" spans="12:12" s="1" customFormat="1">
      <c r="L686" s="24"/>
    </row>
    <row r="687" spans="12:12" s="1" customFormat="1">
      <c r="L687" s="24"/>
    </row>
    <row r="688" spans="12:12" s="1" customFormat="1">
      <c r="L688" s="24"/>
    </row>
    <row r="689" spans="12:12" s="1" customFormat="1">
      <c r="L689" s="24"/>
    </row>
    <row r="690" spans="12:12" s="1" customFormat="1">
      <c r="L690" s="24"/>
    </row>
    <row r="691" spans="12:12" s="1" customFormat="1">
      <c r="L691" s="24"/>
    </row>
    <row r="692" spans="12:12" s="1" customFormat="1">
      <c r="L692" s="24"/>
    </row>
    <row r="693" spans="12:12" s="1" customFormat="1">
      <c r="L693" s="24"/>
    </row>
    <row r="694" spans="12:12" s="1" customFormat="1">
      <c r="L694" s="24"/>
    </row>
    <row r="695" spans="12:12" s="1" customFormat="1">
      <c r="L695" s="24"/>
    </row>
    <row r="696" spans="12:12" s="1" customFormat="1">
      <c r="L696" s="24"/>
    </row>
    <row r="697" spans="12:12" s="1" customFormat="1">
      <c r="L697" s="24"/>
    </row>
    <row r="698" spans="12:12" s="1" customFormat="1">
      <c r="L698" s="24"/>
    </row>
    <row r="699" spans="12:12" s="1" customFormat="1">
      <c r="L699" s="24"/>
    </row>
    <row r="700" spans="12:12" s="1" customFormat="1">
      <c r="L700" s="24"/>
    </row>
    <row r="701" spans="12:12" s="1" customFormat="1">
      <c r="L701" s="24"/>
    </row>
    <row r="702" spans="12:12" s="1" customFormat="1">
      <c r="L702" s="24"/>
    </row>
    <row r="703" spans="12:12" s="1" customFormat="1">
      <c r="L703" s="24"/>
    </row>
    <row r="704" spans="12:12" s="1" customFormat="1">
      <c r="L704" s="24"/>
    </row>
    <row r="705" spans="12:12" s="1" customFormat="1">
      <c r="L705" s="24"/>
    </row>
    <row r="706" spans="12:12" s="1" customFormat="1">
      <c r="L706" s="24"/>
    </row>
    <row r="707" spans="12:12" s="1" customFormat="1">
      <c r="L707" s="24"/>
    </row>
    <row r="708" spans="12:12" s="1" customFormat="1">
      <c r="L708" s="24"/>
    </row>
    <row r="709" spans="12:12" s="1" customFormat="1">
      <c r="L709" s="24"/>
    </row>
    <row r="710" spans="12:12" s="1" customFormat="1">
      <c r="L710" s="24"/>
    </row>
    <row r="711" spans="12:12" s="1" customFormat="1">
      <c r="L711" s="24"/>
    </row>
    <row r="712" spans="12:12" s="1" customFormat="1">
      <c r="L712" s="24"/>
    </row>
    <row r="713" spans="12:12" s="1" customFormat="1">
      <c r="L713" s="24"/>
    </row>
    <row r="714" spans="12:12" s="1" customFormat="1">
      <c r="L714" s="24"/>
    </row>
    <row r="715" spans="12:12" s="1" customFormat="1">
      <c r="L715" s="24"/>
    </row>
    <row r="716" spans="12:12" s="1" customFormat="1">
      <c r="L716" s="24"/>
    </row>
    <row r="717" spans="12:12" s="1" customFormat="1">
      <c r="L717" s="24"/>
    </row>
    <row r="718" spans="12:12" s="1" customFormat="1">
      <c r="L718" s="24"/>
    </row>
    <row r="719" spans="12:12" s="1" customFormat="1">
      <c r="L719" s="24"/>
    </row>
    <row r="720" spans="12:12" s="1" customFormat="1">
      <c r="L720" s="24"/>
    </row>
    <row r="721" spans="12:12" s="1" customFormat="1">
      <c r="L721" s="24"/>
    </row>
    <row r="722" spans="12:12" s="1" customFormat="1">
      <c r="L722" s="24"/>
    </row>
    <row r="723" spans="12:12" s="1" customFormat="1">
      <c r="L723" s="24"/>
    </row>
    <row r="724" spans="12:12" s="1" customFormat="1">
      <c r="L724" s="24"/>
    </row>
    <row r="725" spans="12:12" s="1" customFormat="1">
      <c r="L725" s="24"/>
    </row>
    <row r="726" spans="12:12" s="1" customFormat="1">
      <c r="L726" s="24"/>
    </row>
    <row r="727" spans="12:12" s="1" customFormat="1">
      <c r="L727" s="24"/>
    </row>
    <row r="728" spans="12:12" s="1" customFormat="1">
      <c r="L728" s="24"/>
    </row>
    <row r="729" spans="12:12" s="1" customFormat="1">
      <c r="L729" s="24"/>
    </row>
    <row r="730" spans="12:12" s="1" customFormat="1">
      <c r="L730" s="24"/>
    </row>
    <row r="731" spans="12:12" s="1" customFormat="1">
      <c r="L731" s="24"/>
    </row>
    <row r="732" spans="12:12" s="1" customFormat="1">
      <c r="L732" s="24"/>
    </row>
    <row r="733" spans="12:12" s="1" customFormat="1">
      <c r="L733" s="24"/>
    </row>
    <row r="734" spans="12:12" s="1" customFormat="1">
      <c r="L734" s="24"/>
    </row>
    <row r="735" spans="12:12" s="1" customFormat="1">
      <c r="L735" s="24"/>
    </row>
    <row r="736" spans="12:12" s="1" customFormat="1">
      <c r="L736" s="24"/>
    </row>
    <row r="737" spans="12:12" s="1" customFormat="1">
      <c r="L737" s="24"/>
    </row>
    <row r="738" spans="12:12" s="1" customFormat="1">
      <c r="L738" s="24"/>
    </row>
    <row r="739" spans="12:12" s="1" customFormat="1">
      <c r="L739" s="24"/>
    </row>
    <row r="740" spans="12:12" s="1" customFormat="1">
      <c r="L740" s="24"/>
    </row>
    <row r="741" spans="12:12" s="1" customFormat="1">
      <c r="L741" s="24"/>
    </row>
    <row r="742" spans="12:12" s="1" customFormat="1">
      <c r="L742" s="24"/>
    </row>
    <row r="743" spans="12:12" s="1" customFormat="1">
      <c r="L743" s="24"/>
    </row>
    <row r="744" spans="12:12" s="1" customFormat="1">
      <c r="L744" s="24"/>
    </row>
    <row r="745" spans="12:12" s="1" customFormat="1">
      <c r="L745" s="24"/>
    </row>
    <row r="746" spans="12:12" s="1" customFormat="1">
      <c r="L746" s="24"/>
    </row>
    <row r="747" spans="12:12" s="1" customFormat="1">
      <c r="L747" s="24"/>
    </row>
    <row r="748" spans="12:12" s="1" customFormat="1">
      <c r="L748" s="24"/>
    </row>
    <row r="749" spans="12:12" s="1" customFormat="1">
      <c r="L749" s="24"/>
    </row>
    <row r="750" spans="12:12" s="1" customFormat="1">
      <c r="L750" s="24"/>
    </row>
    <row r="751" spans="12:12" s="1" customFormat="1">
      <c r="L751" s="24"/>
    </row>
    <row r="752" spans="12:12" s="1" customFormat="1">
      <c r="L752" s="24"/>
    </row>
    <row r="753" spans="12:12" s="1" customFormat="1">
      <c r="L753" s="24"/>
    </row>
    <row r="754" spans="12:12" s="1" customFormat="1">
      <c r="L754" s="24"/>
    </row>
    <row r="755" spans="12:12" s="1" customFormat="1">
      <c r="L755" s="24"/>
    </row>
    <row r="756" spans="12:12" s="1" customFormat="1">
      <c r="L756" s="24"/>
    </row>
    <row r="757" spans="12:12" s="1" customFormat="1">
      <c r="L757" s="24"/>
    </row>
    <row r="758" spans="12:12" s="1" customFormat="1">
      <c r="L758" s="24"/>
    </row>
    <row r="759" spans="12:12" s="1" customFormat="1">
      <c r="L759" s="24"/>
    </row>
    <row r="760" spans="12:12" s="1" customFormat="1">
      <c r="L760" s="24"/>
    </row>
    <row r="761" spans="12:12" s="1" customFormat="1">
      <c r="L761" s="24"/>
    </row>
    <row r="762" spans="12:12" s="1" customFormat="1">
      <c r="L762" s="24"/>
    </row>
    <row r="763" spans="12:12" s="1" customFormat="1">
      <c r="L763" s="24"/>
    </row>
    <row r="764" spans="12:12" s="1" customFormat="1">
      <c r="L764" s="24"/>
    </row>
    <row r="765" spans="12:12" s="1" customFormat="1">
      <c r="L765" s="24"/>
    </row>
    <row r="766" spans="12:12" s="1" customFormat="1">
      <c r="L766" s="24"/>
    </row>
    <row r="767" spans="12:12" s="1" customFormat="1">
      <c r="L767" s="24"/>
    </row>
    <row r="768" spans="12:12" s="1" customFormat="1">
      <c r="L768" s="24"/>
    </row>
    <row r="769" spans="12:12" s="1" customFormat="1">
      <c r="L769" s="24"/>
    </row>
    <row r="770" spans="12:12" s="1" customFormat="1">
      <c r="L770" s="24"/>
    </row>
    <row r="771" spans="12:12" s="1" customFormat="1">
      <c r="L771" s="24"/>
    </row>
    <row r="772" spans="12:12" s="1" customFormat="1">
      <c r="L772" s="24"/>
    </row>
    <row r="773" spans="12:12" s="1" customFormat="1">
      <c r="L773" s="24"/>
    </row>
    <row r="774" spans="12:12" s="1" customFormat="1">
      <c r="L774" s="24"/>
    </row>
    <row r="775" spans="12:12" s="1" customFormat="1">
      <c r="L775" s="24"/>
    </row>
    <row r="776" spans="12:12" s="1" customFormat="1">
      <c r="L776" s="24"/>
    </row>
    <row r="777" spans="12:12" s="1" customFormat="1">
      <c r="L777" s="24"/>
    </row>
    <row r="778" spans="12:12" s="1" customFormat="1">
      <c r="L778" s="24"/>
    </row>
    <row r="779" spans="12:12" s="1" customFormat="1">
      <c r="L779" s="24"/>
    </row>
    <row r="780" spans="12:12" s="1" customFormat="1">
      <c r="L780" s="24"/>
    </row>
    <row r="781" spans="12:12" s="1" customFormat="1">
      <c r="L781" s="24"/>
    </row>
    <row r="782" spans="12:12" s="1" customFormat="1">
      <c r="L782" s="24"/>
    </row>
    <row r="783" spans="12:12" s="1" customFormat="1">
      <c r="L783" s="24"/>
    </row>
    <row r="784" spans="12:12" s="1" customFormat="1">
      <c r="L784" s="24"/>
    </row>
    <row r="785" spans="12:12" s="1" customFormat="1">
      <c r="L785" s="24"/>
    </row>
    <row r="786" spans="12:12" s="1" customFormat="1">
      <c r="L786" s="24"/>
    </row>
    <row r="787" spans="12:12" s="1" customFormat="1">
      <c r="L787" s="24"/>
    </row>
    <row r="788" spans="12:12" s="1" customFormat="1">
      <c r="L788" s="24"/>
    </row>
    <row r="789" spans="12:12" s="1" customFormat="1">
      <c r="L789" s="24"/>
    </row>
    <row r="790" spans="12:12" s="1" customFormat="1">
      <c r="L790" s="24"/>
    </row>
    <row r="791" spans="12:12" s="1" customFormat="1">
      <c r="L791" s="24"/>
    </row>
    <row r="792" spans="12:12" s="1" customFormat="1">
      <c r="L792" s="24"/>
    </row>
    <row r="793" spans="12:12" s="1" customFormat="1">
      <c r="L793" s="24"/>
    </row>
    <row r="794" spans="12:12" s="1" customFormat="1">
      <c r="L794" s="24"/>
    </row>
    <row r="795" spans="12:12" s="1" customFormat="1">
      <c r="L795" s="24"/>
    </row>
    <row r="796" spans="12:12" s="1" customFormat="1">
      <c r="L796" s="24"/>
    </row>
    <row r="797" spans="12:12" s="1" customFormat="1">
      <c r="L797" s="24"/>
    </row>
    <row r="798" spans="12:12" s="1" customFormat="1">
      <c r="L798" s="24"/>
    </row>
    <row r="799" spans="12:12" s="1" customFormat="1">
      <c r="L799" s="24"/>
    </row>
    <row r="800" spans="12:12" s="1" customFormat="1">
      <c r="L800" s="24"/>
    </row>
    <row r="801" spans="12:12" s="1" customFormat="1">
      <c r="L801" s="24"/>
    </row>
    <row r="802" spans="12:12" s="1" customFormat="1">
      <c r="L802" s="24"/>
    </row>
    <row r="803" spans="12:12" s="1" customFormat="1">
      <c r="L803" s="24"/>
    </row>
    <row r="804" spans="12:12" s="1" customFormat="1">
      <c r="L804" s="24"/>
    </row>
    <row r="805" spans="12:12" s="1" customFormat="1">
      <c r="L805" s="24"/>
    </row>
    <row r="806" spans="12:12" s="1" customFormat="1">
      <c r="L806" s="24"/>
    </row>
    <row r="807" spans="12:12" s="1" customFormat="1">
      <c r="L807" s="24"/>
    </row>
    <row r="808" spans="12:12" s="1" customFormat="1">
      <c r="L808" s="24"/>
    </row>
    <row r="809" spans="12:12" s="1" customFormat="1">
      <c r="L809" s="24"/>
    </row>
    <row r="810" spans="12:12" s="1" customFormat="1">
      <c r="L810" s="24"/>
    </row>
    <row r="811" spans="12:12" s="1" customFormat="1">
      <c r="L811" s="24"/>
    </row>
    <row r="812" spans="12:12" s="1" customFormat="1">
      <c r="L812" s="24"/>
    </row>
    <row r="813" spans="12:12" s="1" customFormat="1">
      <c r="L813" s="24"/>
    </row>
    <row r="814" spans="12:12" s="1" customFormat="1">
      <c r="L814" s="24"/>
    </row>
    <row r="815" spans="12:12" s="1" customFormat="1">
      <c r="L815" s="24"/>
    </row>
    <row r="816" spans="12:12" s="1" customFormat="1">
      <c r="L816" s="24"/>
    </row>
    <row r="817" spans="12:12" s="1" customFormat="1">
      <c r="L817" s="24"/>
    </row>
    <row r="818" spans="12:12" s="1" customFormat="1">
      <c r="L818" s="24"/>
    </row>
    <row r="819" spans="12:12" s="1" customFormat="1">
      <c r="L819" s="24"/>
    </row>
    <row r="820" spans="12:12" s="1" customFormat="1">
      <c r="L820" s="24"/>
    </row>
    <row r="821" spans="12:12" s="1" customFormat="1">
      <c r="L821" s="24"/>
    </row>
    <row r="822" spans="12:12" s="1" customFormat="1">
      <c r="L822" s="24"/>
    </row>
    <row r="823" spans="12:12" s="1" customFormat="1">
      <c r="L823" s="24"/>
    </row>
    <row r="824" spans="12:12" s="1" customFormat="1">
      <c r="L824" s="24"/>
    </row>
    <row r="825" spans="12:12" s="1" customFormat="1">
      <c r="L825" s="24"/>
    </row>
    <row r="826" spans="12:12" s="1" customFormat="1">
      <c r="L826" s="24"/>
    </row>
    <row r="827" spans="12:12" s="1" customFormat="1">
      <c r="L827" s="24"/>
    </row>
    <row r="828" spans="12:12" s="1" customFormat="1">
      <c r="L828" s="24"/>
    </row>
    <row r="829" spans="12:12" s="1" customFormat="1">
      <c r="L829" s="24"/>
    </row>
    <row r="830" spans="12:12" s="1" customFormat="1">
      <c r="L830" s="24"/>
    </row>
    <row r="831" spans="12:12" s="1" customFormat="1">
      <c r="L831" s="24"/>
    </row>
    <row r="832" spans="12:12" s="1" customFormat="1">
      <c r="L832" s="24"/>
    </row>
    <row r="833" spans="12:12" s="1" customFormat="1">
      <c r="L833" s="24"/>
    </row>
    <row r="834" spans="12:12" s="1" customFormat="1">
      <c r="L834" s="24"/>
    </row>
    <row r="835" spans="12:12" s="1" customFormat="1">
      <c r="L835" s="24"/>
    </row>
    <row r="836" spans="12:12" s="1" customFormat="1">
      <c r="L836" s="24"/>
    </row>
    <row r="837" spans="12:12" s="1" customFormat="1">
      <c r="L837" s="24"/>
    </row>
    <row r="838" spans="12:12" s="1" customFormat="1">
      <c r="L838" s="24"/>
    </row>
    <row r="839" spans="12:12" s="1" customFormat="1">
      <c r="L839" s="24"/>
    </row>
    <row r="840" spans="12:12" s="1" customFormat="1">
      <c r="L840" s="24"/>
    </row>
    <row r="841" spans="12:12" s="1" customFormat="1">
      <c r="L841" s="24"/>
    </row>
    <row r="842" spans="12:12" s="1" customFormat="1">
      <c r="L842" s="24"/>
    </row>
    <row r="843" spans="12:12" s="1" customFormat="1">
      <c r="L843" s="24"/>
    </row>
    <row r="844" spans="12:12" s="1" customFormat="1">
      <c r="L844" s="24"/>
    </row>
    <row r="845" spans="12:12" s="1" customFormat="1">
      <c r="L845" s="24"/>
    </row>
    <row r="846" spans="12:12" s="1" customFormat="1">
      <c r="L846" s="24"/>
    </row>
    <row r="847" spans="12:12" s="1" customFormat="1">
      <c r="L847" s="24"/>
    </row>
    <row r="848" spans="12:12" s="1" customFormat="1">
      <c r="L848" s="24"/>
    </row>
    <row r="849" spans="12:12" s="1" customFormat="1">
      <c r="L849" s="24"/>
    </row>
    <row r="850" spans="12:12" s="1" customFormat="1">
      <c r="L850" s="24"/>
    </row>
    <row r="851" spans="12:12" s="1" customFormat="1">
      <c r="L851" s="24"/>
    </row>
    <row r="852" spans="12:12" s="1" customFormat="1">
      <c r="L852" s="24"/>
    </row>
    <row r="853" spans="12:12" s="1" customFormat="1">
      <c r="L853" s="24"/>
    </row>
    <row r="854" spans="12:12" s="1" customFormat="1">
      <c r="L854" s="24"/>
    </row>
    <row r="855" spans="12:12" s="1" customFormat="1">
      <c r="L855" s="24"/>
    </row>
    <row r="856" spans="12:12" s="1" customFormat="1">
      <c r="L856" s="24"/>
    </row>
    <row r="857" spans="12:12" s="1" customFormat="1">
      <c r="L857" s="24"/>
    </row>
    <row r="858" spans="12:12" s="1" customFormat="1">
      <c r="L858" s="24"/>
    </row>
    <row r="859" spans="12:12" s="1" customFormat="1">
      <c r="L859" s="24"/>
    </row>
    <row r="860" spans="12:12" s="1" customFormat="1">
      <c r="L860" s="24"/>
    </row>
    <row r="861" spans="12:12" s="1" customFormat="1">
      <c r="L861" s="24"/>
    </row>
    <row r="862" spans="12:12" s="1" customFormat="1">
      <c r="L862" s="24"/>
    </row>
    <row r="863" spans="12:12" s="1" customFormat="1">
      <c r="L863" s="24"/>
    </row>
    <row r="864" spans="12:12" s="1" customFormat="1">
      <c r="L864" s="24"/>
    </row>
    <row r="865" spans="12:12" s="1" customFormat="1">
      <c r="L865" s="24"/>
    </row>
    <row r="866" spans="12:12" s="1" customFormat="1">
      <c r="L866" s="24"/>
    </row>
    <row r="867" spans="12:12" s="1" customFormat="1">
      <c r="L867" s="24"/>
    </row>
    <row r="868" spans="12:12" s="1" customFormat="1">
      <c r="L868" s="24"/>
    </row>
    <row r="869" spans="12:12" s="1" customFormat="1">
      <c r="L869" s="24"/>
    </row>
    <row r="870" spans="12:12" s="1" customFormat="1">
      <c r="L870" s="24"/>
    </row>
    <row r="871" spans="12:12" s="1" customFormat="1">
      <c r="L871" s="24"/>
    </row>
    <row r="872" spans="12:12" s="1" customFormat="1">
      <c r="L872" s="24"/>
    </row>
    <row r="873" spans="12:12" s="1" customFormat="1">
      <c r="L873" s="24"/>
    </row>
    <row r="874" spans="12:12" s="1" customFormat="1">
      <c r="L874" s="24"/>
    </row>
    <row r="875" spans="12:12" s="1" customFormat="1">
      <c r="L875" s="24"/>
    </row>
    <row r="876" spans="12:12" s="1" customFormat="1">
      <c r="L876" s="24"/>
    </row>
    <row r="877" spans="12:12" s="1" customFormat="1">
      <c r="L877" s="24"/>
    </row>
    <row r="878" spans="12:12" s="1" customFormat="1">
      <c r="L878" s="24"/>
    </row>
    <row r="879" spans="12:12" s="1" customFormat="1">
      <c r="L879" s="24"/>
    </row>
    <row r="880" spans="12:12" s="1" customFormat="1">
      <c r="L880" s="24"/>
    </row>
    <row r="881" spans="12:12" s="1" customFormat="1">
      <c r="L881" s="24"/>
    </row>
    <row r="882" spans="12:12" s="1" customFormat="1">
      <c r="L882" s="24"/>
    </row>
    <row r="883" spans="12:12" s="1" customFormat="1">
      <c r="L883" s="24"/>
    </row>
    <row r="884" spans="12:12" s="1" customFormat="1">
      <c r="L884" s="24"/>
    </row>
    <row r="885" spans="12:12" s="1" customFormat="1">
      <c r="L885" s="24"/>
    </row>
    <row r="886" spans="12:12" s="1" customFormat="1">
      <c r="L886" s="24"/>
    </row>
    <row r="887" spans="12:12" s="1" customFormat="1">
      <c r="L887" s="24"/>
    </row>
    <row r="888" spans="12:12" s="1" customFormat="1">
      <c r="L888" s="24"/>
    </row>
    <row r="889" spans="12:12" s="1" customFormat="1">
      <c r="L889" s="24"/>
    </row>
    <row r="890" spans="12:12" s="1" customFormat="1">
      <c r="L890" s="24"/>
    </row>
    <row r="891" spans="12:12" s="1" customFormat="1">
      <c r="L891" s="24"/>
    </row>
    <row r="892" spans="12:12" s="1" customFormat="1">
      <c r="L892" s="24"/>
    </row>
    <row r="893" spans="12:12" s="1" customFormat="1">
      <c r="L893" s="24"/>
    </row>
    <row r="894" spans="12:12" s="1" customFormat="1">
      <c r="L894" s="24"/>
    </row>
    <row r="895" spans="12:12" s="1" customFormat="1">
      <c r="L895" s="24"/>
    </row>
    <row r="896" spans="12:12" s="1" customFormat="1">
      <c r="L896" s="24"/>
    </row>
    <row r="897" spans="12:12" s="1" customFormat="1">
      <c r="L897" s="24"/>
    </row>
    <row r="898" spans="12:12" s="1" customFormat="1">
      <c r="L898" s="24"/>
    </row>
    <row r="899" spans="12:12" s="1" customFormat="1">
      <c r="L899" s="24"/>
    </row>
    <row r="900" spans="12:12" s="1" customFormat="1">
      <c r="L900" s="24"/>
    </row>
    <row r="901" spans="12:12" s="1" customFormat="1">
      <c r="L901" s="24"/>
    </row>
    <row r="902" spans="12:12" s="1" customFormat="1">
      <c r="L902" s="24"/>
    </row>
    <row r="903" spans="12:12" s="1" customFormat="1">
      <c r="L903" s="24"/>
    </row>
    <row r="904" spans="12:12" s="1" customFormat="1">
      <c r="L904" s="24"/>
    </row>
    <row r="905" spans="12:12" s="1" customFormat="1">
      <c r="L905" s="24"/>
    </row>
    <row r="906" spans="12:12" s="1" customFormat="1">
      <c r="L906" s="24"/>
    </row>
    <row r="907" spans="12:12" s="1" customFormat="1">
      <c r="L907" s="24"/>
    </row>
    <row r="908" spans="12:12" s="1" customFormat="1">
      <c r="L908" s="24"/>
    </row>
    <row r="909" spans="12:12" s="1" customFormat="1">
      <c r="L909" s="24"/>
    </row>
    <row r="910" spans="12:12" s="1" customFormat="1">
      <c r="L910" s="24"/>
    </row>
    <row r="911" spans="12:12" s="1" customFormat="1">
      <c r="L911" s="24"/>
    </row>
    <row r="912" spans="12:12" s="1" customFormat="1">
      <c r="L912" s="24"/>
    </row>
    <row r="913" spans="12:12" s="1" customFormat="1">
      <c r="L913" s="24"/>
    </row>
    <row r="914" spans="12:12" s="1" customFormat="1">
      <c r="L914" s="24"/>
    </row>
    <row r="915" spans="12:12" s="1" customFormat="1">
      <c r="L915" s="24"/>
    </row>
    <row r="916" spans="12:12" s="1" customFormat="1">
      <c r="L916" s="24"/>
    </row>
    <row r="917" spans="12:12" s="1" customFormat="1">
      <c r="L917" s="24"/>
    </row>
    <row r="918" spans="12:12" s="1" customFormat="1">
      <c r="L918" s="24"/>
    </row>
    <row r="919" spans="12:12" s="1" customFormat="1">
      <c r="L919" s="24"/>
    </row>
    <row r="920" spans="12:12" s="1" customFormat="1">
      <c r="L920" s="24"/>
    </row>
    <row r="921" spans="12:12" s="1" customFormat="1">
      <c r="L921" s="24"/>
    </row>
    <row r="922" spans="12:12" s="1" customFormat="1">
      <c r="L922" s="24"/>
    </row>
    <row r="923" spans="12:12" s="1" customFormat="1">
      <c r="L923" s="24"/>
    </row>
    <row r="924" spans="12:12" s="1" customFormat="1">
      <c r="L924" s="24"/>
    </row>
    <row r="925" spans="12:12" s="1" customFormat="1">
      <c r="L925" s="24"/>
    </row>
    <row r="926" spans="12:12" s="1" customFormat="1">
      <c r="L926" s="24"/>
    </row>
    <row r="927" spans="12:12" s="1" customFormat="1">
      <c r="L927" s="24"/>
    </row>
    <row r="928" spans="12:12" s="1" customFormat="1">
      <c r="L928" s="24"/>
    </row>
    <row r="929" spans="12:12" s="1" customFormat="1">
      <c r="L929" s="24"/>
    </row>
    <row r="930" spans="12:12" s="1" customFormat="1">
      <c r="L930" s="24"/>
    </row>
    <row r="931" spans="12:12" s="1" customFormat="1">
      <c r="L931" s="24"/>
    </row>
    <row r="932" spans="12:12" s="1" customFormat="1">
      <c r="L932" s="24"/>
    </row>
    <row r="933" spans="12:12" s="1" customFormat="1">
      <c r="L933" s="24"/>
    </row>
    <row r="934" spans="12:12" s="1" customFormat="1">
      <c r="L934" s="24"/>
    </row>
    <row r="935" spans="12:12" s="1" customFormat="1">
      <c r="L935" s="24"/>
    </row>
    <row r="936" spans="12:12" s="1" customFormat="1">
      <c r="L936" s="24"/>
    </row>
    <row r="937" spans="12:12" s="1" customFormat="1">
      <c r="L937" s="24"/>
    </row>
    <row r="938" spans="12:12" s="1" customFormat="1">
      <c r="L938" s="24"/>
    </row>
    <row r="939" spans="12:12" s="1" customFormat="1">
      <c r="L939" s="24"/>
    </row>
    <row r="940" spans="12:12" s="1" customFormat="1">
      <c r="L940" s="24"/>
    </row>
    <row r="941" spans="12:12" s="1" customFormat="1">
      <c r="L941" s="24"/>
    </row>
    <row r="942" spans="12:12" s="1" customFormat="1">
      <c r="L942" s="24"/>
    </row>
    <row r="943" spans="12:12" s="1" customFormat="1">
      <c r="L943" s="24"/>
    </row>
    <row r="944" spans="12:12" s="1" customFormat="1">
      <c r="L944" s="24"/>
    </row>
    <row r="945" spans="12:12" s="1" customFormat="1">
      <c r="L945" s="24"/>
    </row>
    <row r="946" spans="12:12" s="1" customFormat="1">
      <c r="L946" s="24"/>
    </row>
    <row r="947" spans="12:12" s="1" customFormat="1">
      <c r="L947" s="24"/>
    </row>
    <row r="948" spans="12:12" s="1" customFormat="1">
      <c r="L948" s="24"/>
    </row>
    <row r="949" spans="12:12" s="1" customFormat="1">
      <c r="L949" s="24"/>
    </row>
    <row r="950" spans="12:12" s="1" customFormat="1">
      <c r="L950" s="24"/>
    </row>
    <row r="951" spans="12:12" s="1" customFormat="1">
      <c r="L951" s="24"/>
    </row>
    <row r="952" spans="12:12" s="1" customFormat="1">
      <c r="L952" s="24"/>
    </row>
    <row r="953" spans="12:12" s="1" customFormat="1">
      <c r="L953" s="24"/>
    </row>
    <row r="954" spans="12:12" s="1" customFormat="1">
      <c r="L954" s="24"/>
    </row>
    <row r="955" spans="12:12" s="1" customFormat="1">
      <c r="L955" s="24"/>
    </row>
    <row r="956" spans="12:12" s="1" customFormat="1">
      <c r="L956" s="24"/>
    </row>
    <row r="957" spans="12:12" s="1" customFormat="1">
      <c r="L957" s="24"/>
    </row>
    <row r="958" spans="12:12" s="1" customFormat="1">
      <c r="L958" s="24"/>
    </row>
    <row r="959" spans="12:12" s="1" customFormat="1">
      <c r="L959" s="24"/>
    </row>
    <row r="960" spans="12:12" s="1" customFormat="1">
      <c r="L960" s="24"/>
    </row>
    <row r="961" spans="12:12" s="1" customFormat="1">
      <c r="L961" s="24"/>
    </row>
    <row r="962" spans="12:12" s="1" customFormat="1">
      <c r="L962" s="24"/>
    </row>
    <row r="963" spans="12:12" s="1" customFormat="1">
      <c r="L963" s="24"/>
    </row>
    <row r="964" spans="12:12" s="1" customFormat="1">
      <c r="L964" s="24"/>
    </row>
    <row r="965" spans="12:12" s="1" customFormat="1">
      <c r="L965" s="24"/>
    </row>
    <row r="966" spans="12:12" s="1" customFormat="1">
      <c r="L966" s="24"/>
    </row>
    <row r="967" spans="12:12" s="1" customFormat="1">
      <c r="L967" s="24"/>
    </row>
    <row r="968" spans="12:12" s="1" customFormat="1">
      <c r="L968" s="24"/>
    </row>
    <row r="969" spans="12:12" s="1" customFormat="1">
      <c r="L969" s="24"/>
    </row>
    <row r="970" spans="12:12" s="1" customFormat="1">
      <c r="L970" s="24"/>
    </row>
    <row r="971" spans="12:12" s="1" customFormat="1">
      <c r="L971" s="24"/>
    </row>
    <row r="972" spans="12:12" s="1" customFormat="1">
      <c r="L972" s="24"/>
    </row>
    <row r="973" spans="12:12" s="1" customFormat="1">
      <c r="L973" s="24"/>
    </row>
    <row r="974" spans="12:12" s="1" customFormat="1">
      <c r="L974" s="24"/>
    </row>
    <row r="975" spans="12:12" s="1" customFormat="1">
      <c r="L975" s="24"/>
    </row>
    <row r="976" spans="12:12" s="1" customFormat="1">
      <c r="L976" s="24"/>
    </row>
    <row r="977" spans="12:12" s="1" customFormat="1">
      <c r="L977" s="24"/>
    </row>
    <row r="978" spans="12:12" s="1" customFormat="1">
      <c r="L978" s="24"/>
    </row>
    <row r="979" spans="12:12" s="1" customFormat="1">
      <c r="L979" s="24"/>
    </row>
    <row r="980" spans="12:12" s="1" customFormat="1">
      <c r="L980" s="24"/>
    </row>
    <row r="981" spans="12:12" s="1" customFormat="1">
      <c r="L981" s="24"/>
    </row>
    <row r="982" spans="12:12" s="1" customFormat="1">
      <c r="L982" s="24"/>
    </row>
    <row r="983" spans="12:12" s="1" customFormat="1">
      <c r="L983" s="24"/>
    </row>
    <row r="984" spans="12:12" s="1" customFormat="1">
      <c r="L984" s="24"/>
    </row>
    <row r="985" spans="12:12" s="1" customFormat="1">
      <c r="L985" s="24"/>
    </row>
    <row r="986" spans="12:12" s="1" customFormat="1">
      <c r="L986" s="24"/>
    </row>
    <row r="987" spans="12:12" s="1" customFormat="1">
      <c r="L987" s="24"/>
    </row>
    <row r="988" spans="12:12" s="1" customFormat="1">
      <c r="L988" s="24"/>
    </row>
    <row r="989" spans="12:12" s="1" customFormat="1">
      <c r="L989" s="24"/>
    </row>
    <row r="990" spans="12:12" s="1" customFormat="1">
      <c r="L990" s="24"/>
    </row>
    <row r="991" spans="12:12" s="1" customFormat="1">
      <c r="L991" s="24"/>
    </row>
    <row r="992" spans="12:12" s="1" customFormat="1">
      <c r="L992" s="24"/>
    </row>
    <row r="993" spans="12:12" s="1" customFormat="1">
      <c r="L993" s="24"/>
    </row>
    <row r="994" spans="12:12" s="1" customFormat="1">
      <c r="L994" s="24"/>
    </row>
    <row r="995" spans="12:12" s="1" customFormat="1">
      <c r="L995" s="24"/>
    </row>
    <row r="996" spans="12:12" s="1" customFormat="1">
      <c r="L996" s="24"/>
    </row>
    <row r="997" spans="12:12" s="1" customFormat="1">
      <c r="L997" s="24"/>
    </row>
    <row r="998" spans="12:12" s="1" customFormat="1">
      <c r="L998" s="24"/>
    </row>
    <row r="999" spans="12:12" s="1" customFormat="1">
      <c r="L999" s="24"/>
    </row>
    <row r="1000" spans="12:12" s="1" customFormat="1">
      <c r="L1000" s="24"/>
    </row>
    <row r="1001" spans="12:12" s="1" customFormat="1">
      <c r="L1001" s="24"/>
    </row>
    <row r="1002" spans="12:12" s="1" customFormat="1">
      <c r="L1002" s="24"/>
    </row>
    <row r="1003" spans="12:12" s="1" customFormat="1">
      <c r="L1003" s="24"/>
    </row>
    <row r="1004" spans="12:12" s="1" customFormat="1">
      <c r="L1004" s="24"/>
    </row>
    <row r="1005" spans="12:12" s="1" customFormat="1">
      <c r="L1005" s="24"/>
    </row>
    <row r="1006" spans="12:12" s="1" customFormat="1">
      <c r="L1006" s="24"/>
    </row>
    <row r="1007" spans="12:12" s="1" customFormat="1">
      <c r="L1007" s="24"/>
    </row>
    <row r="1008" spans="12:12" s="1" customFormat="1">
      <c r="L1008" s="24"/>
    </row>
    <row r="1009" spans="12:12" s="1" customFormat="1">
      <c r="L1009" s="24"/>
    </row>
    <row r="1010" spans="12:12" s="1" customFormat="1">
      <c r="L1010" s="24"/>
    </row>
    <row r="1011" spans="12:12" s="1" customFormat="1">
      <c r="L1011" s="24"/>
    </row>
    <row r="1012" spans="12:12" s="1" customFormat="1">
      <c r="L1012" s="24"/>
    </row>
    <row r="1013" spans="12:12" s="1" customFormat="1">
      <c r="L1013" s="24"/>
    </row>
    <row r="1014" spans="12:12" s="1" customFormat="1">
      <c r="L1014" s="24"/>
    </row>
    <row r="1015" spans="12:12" s="1" customFormat="1">
      <c r="L1015" s="24"/>
    </row>
    <row r="1016" spans="12:12" s="1" customFormat="1">
      <c r="L1016" s="24"/>
    </row>
    <row r="1017" spans="12:12" s="1" customFormat="1">
      <c r="L1017" s="24"/>
    </row>
  </sheetData>
  <mergeCells count="23">
    <mergeCell ref="B15:H15"/>
    <mergeCell ref="B16:H16"/>
    <mergeCell ref="B17:H17"/>
    <mergeCell ref="I17:K17"/>
    <mergeCell ref="B10:H10"/>
    <mergeCell ref="B11:H11"/>
    <mergeCell ref="B12:H12"/>
    <mergeCell ref="B13:H13"/>
    <mergeCell ref="B14:H14"/>
    <mergeCell ref="B6:C6"/>
    <mergeCell ref="D6:K6"/>
    <mergeCell ref="L6:L9"/>
    <mergeCell ref="B7:C7"/>
    <mergeCell ref="D7:K7"/>
    <mergeCell ref="B8:C8"/>
    <mergeCell ref="D8:K8"/>
    <mergeCell ref="B9:C9"/>
    <mergeCell ref="D9:K9"/>
    <mergeCell ref="B2:I2"/>
    <mergeCell ref="B3:H4"/>
    <mergeCell ref="I3:K3"/>
    <mergeCell ref="L3:L4"/>
    <mergeCell ref="B5:H5"/>
  </mergeCells>
  <pageMargins left="0.7" right="0.7" top="0.75" bottom="0.75" header="0.511811023622047" footer="0.511811023622047"/>
  <pageSetup orientation="landscape" horizontalDpi="300" verticalDpi="300"/>
  <legacyDrawing r:id="rId1"/>
  <picture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rgb="FF984807"/>
  </sheetPr>
  <dimension ref="A1:AMJ1014"/>
  <sheetViews>
    <sheetView showGridLines="0" zoomScale="50" zoomScaleNormal="50" workbookViewId="0">
      <selection activeCell="D11" sqref="D11:K11"/>
    </sheetView>
  </sheetViews>
  <sheetFormatPr baseColWidth="10" defaultColWidth="11.6640625" defaultRowHeight="16"/>
  <cols>
    <col min="1" max="1" width="10.6640625" style="1" customWidth="1"/>
    <col min="2" max="2" width="10.6640625" style="22" hidden="1" customWidth="1"/>
    <col min="3" max="3" width="10.33203125" style="22" customWidth="1"/>
    <col min="4" max="4" width="21.33203125" style="22" customWidth="1"/>
    <col min="5" max="5" width="9.5" style="22" customWidth="1"/>
    <col min="6" max="6" width="11.33203125" style="22" customWidth="1"/>
    <col min="7" max="7" width="11.5" style="22" customWidth="1"/>
    <col min="8" max="8" width="28.1640625" style="22" customWidth="1"/>
    <col min="9" max="9" width="56.33203125" style="22" customWidth="1"/>
    <col min="10" max="10" width="14.1640625" style="22" customWidth="1"/>
    <col min="11" max="11" width="11.6640625" style="22"/>
    <col min="12" max="12" width="3.83203125" style="22" customWidth="1"/>
    <col min="13" max="136" width="11.6640625" style="1"/>
    <col min="137" max="1024" width="11.6640625" style="22"/>
  </cols>
  <sheetData>
    <row r="1" spans="1:136" s="1" customFormat="1"/>
    <row r="2" spans="1:136" ht="45" customHeight="1">
      <c r="A2" s="40"/>
      <c r="B2" s="41"/>
      <c r="C2" s="393" t="s">
        <v>69</v>
      </c>
      <c r="D2" s="393"/>
      <c r="E2" s="393"/>
      <c r="F2" s="393"/>
      <c r="G2" s="393"/>
      <c r="H2" s="393"/>
      <c r="I2" s="393"/>
      <c r="J2" s="42" t="s">
        <v>45</v>
      </c>
      <c r="K2" s="43">
        <f>IF($B$6=TRUE(),0,(N(K8)+N(K9)+$C$14)/3)</f>
        <v>0.16666666666666666</v>
      </c>
      <c r="L2" s="44" t="s">
        <v>46</v>
      </c>
    </row>
    <row r="3" spans="1:136" s="47" customFormat="1" ht="49.5" customHeight="1">
      <c r="A3" s="40"/>
      <c r="B3" s="45"/>
      <c r="C3" s="394" t="s">
        <v>70</v>
      </c>
      <c r="D3" s="394"/>
      <c r="E3" s="394"/>
      <c r="F3" s="394"/>
      <c r="G3" s="394"/>
      <c r="H3" s="394"/>
      <c r="I3" s="394"/>
      <c r="J3" s="394"/>
      <c r="K3" s="394"/>
      <c r="L3" s="46" t="s">
        <v>46</v>
      </c>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row>
    <row r="4" spans="1:136" ht="9.75" customHeight="1">
      <c r="C4" s="1"/>
      <c r="D4" s="1"/>
      <c r="E4" s="1"/>
      <c r="F4" s="1"/>
      <c r="G4" s="1"/>
      <c r="H4" s="1"/>
      <c r="I4" s="1"/>
      <c r="J4" s="1"/>
      <c r="K4" s="1"/>
      <c r="L4" s="48"/>
    </row>
    <row r="5" spans="1:136" s="11" customFormat="1" ht="69.75" customHeight="1">
      <c r="A5" s="40"/>
      <c r="B5" s="41"/>
      <c r="C5" s="395" t="s">
        <v>71</v>
      </c>
      <c r="D5" s="395"/>
      <c r="E5" s="395"/>
      <c r="F5" s="395"/>
      <c r="G5" s="395"/>
      <c r="H5" s="395"/>
      <c r="I5" s="395"/>
      <c r="J5" s="395"/>
      <c r="K5" s="395"/>
      <c r="L5" s="49" t="s">
        <v>46</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row>
    <row r="6" spans="1:136" ht="49.5" customHeight="1">
      <c r="A6" s="40"/>
      <c r="B6" s="41" t="b">
        <f>FALSE()</f>
        <v>0</v>
      </c>
      <c r="C6" s="50"/>
      <c r="D6" s="396" t="s">
        <v>72</v>
      </c>
      <c r="E6" s="396"/>
      <c r="F6" s="396"/>
      <c r="G6" s="396"/>
      <c r="H6" s="396"/>
      <c r="I6" s="396"/>
      <c r="J6" s="396"/>
      <c r="K6" s="396"/>
      <c r="L6" s="51" t="s">
        <v>46</v>
      </c>
    </row>
    <row r="7" spans="1:136" ht="36.75" customHeight="1">
      <c r="A7" s="40"/>
      <c r="B7" s="41" t="b">
        <f>TRUE()</f>
        <v>1</v>
      </c>
      <c r="C7" s="50"/>
      <c r="D7" s="397" t="s">
        <v>73</v>
      </c>
      <c r="E7" s="397"/>
      <c r="F7" s="397"/>
      <c r="G7" s="397"/>
      <c r="H7" s="397"/>
      <c r="I7" s="397"/>
      <c r="J7" s="397"/>
      <c r="K7" s="397"/>
      <c r="L7" s="399" t="s">
        <v>46</v>
      </c>
    </row>
    <row r="8" spans="1:136" s="11" customFormat="1" ht="30" customHeight="1">
      <c r="A8" s="40"/>
      <c r="B8" s="41" t="b">
        <f>FALSE()</f>
        <v>0</v>
      </c>
      <c r="C8" s="52"/>
      <c r="D8" s="400" t="s">
        <v>74</v>
      </c>
      <c r="E8" s="400"/>
      <c r="F8" s="400"/>
      <c r="G8" s="400"/>
      <c r="H8" s="400"/>
      <c r="I8" s="400"/>
      <c r="J8" s="400"/>
      <c r="K8" s="53">
        <v>0.2</v>
      </c>
      <c r="L8" s="399"/>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row>
    <row r="9" spans="1:136" s="11" customFormat="1" ht="30" customHeight="1">
      <c r="A9" s="40"/>
      <c r="B9" s="41" t="b">
        <f>FALSE()</f>
        <v>0</v>
      </c>
      <c r="C9" s="54"/>
      <c r="D9" s="401" t="s">
        <v>75</v>
      </c>
      <c r="E9" s="401"/>
      <c r="F9" s="401"/>
      <c r="G9" s="401"/>
      <c r="H9" s="401"/>
      <c r="I9" s="401"/>
      <c r="J9" s="401"/>
      <c r="K9" s="53">
        <v>0.3</v>
      </c>
      <c r="L9" s="399"/>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row>
    <row r="10" spans="1:136" ht="33" customHeight="1">
      <c r="C10" s="55"/>
      <c r="D10" s="402" t="s">
        <v>76</v>
      </c>
      <c r="E10" s="402"/>
      <c r="F10" s="402"/>
      <c r="G10" s="402"/>
      <c r="H10" s="402"/>
      <c r="I10" s="402"/>
      <c r="J10" s="402"/>
      <c r="K10" s="402"/>
      <c r="L10" s="399"/>
    </row>
    <row r="11" spans="1:136" ht="30" customHeight="1">
      <c r="A11" s="40"/>
      <c r="B11" s="41" t="b">
        <f>TRUE()</f>
        <v>1</v>
      </c>
      <c r="C11" s="50"/>
      <c r="D11" s="396" t="s">
        <v>77</v>
      </c>
      <c r="E11" s="396"/>
      <c r="F11" s="396"/>
      <c r="G11" s="396"/>
      <c r="H11" s="396"/>
      <c r="I11" s="396"/>
      <c r="J11" s="396"/>
      <c r="K11" s="396"/>
      <c r="L11" s="51" t="s">
        <v>46</v>
      </c>
    </row>
    <row r="12" spans="1:136" ht="30" customHeight="1">
      <c r="A12" s="40"/>
      <c r="B12" s="41" t="b">
        <f>TRUE()</f>
        <v>1</v>
      </c>
      <c r="C12" s="50"/>
      <c r="D12" s="396" t="s">
        <v>78</v>
      </c>
      <c r="E12" s="396"/>
      <c r="F12" s="396"/>
      <c r="G12" s="396"/>
      <c r="H12" s="396"/>
      <c r="I12" s="396"/>
      <c r="J12" s="396"/>
      <c r="K12" s="396"/>
      <c r="L12" s="51" t="s">
        <v>46</v>
      </c>
    </row>
    <row r="13" spans="1:136" ht="30" customHeight="1">
      <c r="A13" s="40"/>
      <c r="B13" s="41" t="b">
        <f>FALSE()</f>
        <v>0</v>
      </c>
      <c r="C13" s="56"/>
      <c r="D13" s="396" t="s">
        <v>79</v>
      </c>
      <c r="E13" s="396"/>
      <c r="F13" s="396"/>
      <c r="G13" s="396"/>
      <c r="H13" s="396"/>
      <c r="I13" s="396"/>
      <c r="J13" s="396"/>
      <c r="K13" s="396"/>
      <c r="L13" s="51" t="s">
        <v>46</v>
      </c>
    </row>
    <row r="14" spans="1:136" ht="30" customHeight="1">
      <c r="A14" s="40"/>
      <c r="B14" s="41"/>
      <c r="C14" s="57">
        <f>IF(B6=TRUE(),0,COUNTIF(B7:B13,"true")/4)</f>
        <v>0</v>
      </c>
      <c r="D14" s="398"/>
      <c r="E14" s="398"/>
      <c r="F14" s="398"/>
      <c r="G14" s="398"/>
      <c r="H14" s="398"/>
      <c r="I14" s="398"/>
      <c r="J14" s="398"/>
      <c r="K14" s="398"/>
      <c r="L14" s="398"/>
    </row>
    <row r="15" spans="1:136" s="1" customFormat="1" ht="9.75" customHeight="1">
      <c r="L15" s="48"/>
    </row>
    <row r="16" spans="1:136" s="1" customFormat="1"/>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pans="2:2" s="1" customFormat="1"/>
    <row r="66" spans="2:2" s="1" customFormat="1"/>
    <row r="67" spans="2:2" s="1" customFormat="1"/>
    <row r="68" spans="2:2" s="1" customFormat="1"/>
    <row r="69" spans="2:2" s="1" customFormat="1"/>
    <row r="70" spans="2:2" s="1" customFormat="1"/>
    <row r="71" spans="2:2" s="1" customFormat="1"/>
    <row r="72" spans="2:2" s="1" customFormat="1">
      <c r="B72" s="1" t="b">
        <f>FALSE()</f>
        <v>0</v>
      </c>
    </row>
    <row r="73" spans="2:2" s="1" customFormat="1"/>
    <row r="74" spans="2:2" s="1" customFormat="1"/>
    <row r="75" spans="2:2" s="1" customFormat="1"/>
    <row r="76" spans="2:2" s="1" customFormat="1"/>
    <row r="77" spans="2:2" s="1" customFormat="1"/>
    <row r="78" spans="2:2" s="1" customFormat="1"/>
    <row r="79" spans="2:2" s="1" customFormat="1"/>
    <row r="80" spans="2:2"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sheetData>
  <mergeCells count="13">
    <mergeCell ref="D12:K12"/>
    <mergeCell ref="D13:K13"/>
    <mergeCell ref="D14:L14"/>
    <mergeCell ref="L7:L10"/>
    <mergeCell ref="D8:J8"/>
    <mergeCell ref="D9:J9"/>
    <mergeCell ref="D10:K10"/>
    <mergeCell ref="D11:K11"/>
    <mergeCell ref="C2:I2"/>
    <mergeCell ref="C3:K3"/>
    <mergeCell ref="C5:K5"/>
    <mergeCell ref="D6:K6"/>
    <mergeCell ref="D7:K7"/>
  </mergeCells>
  <pageMargins left="0.7" right="0.7" top="0.75" bottom="0.75" header="0.511811023622047" footer="0.511811023622047"/>
  <pageSetup orientation="landscape" horizontalDpi="300" verticalDpi="300"/>
  <legacyDrawing r:id="rId1"/>
  <picture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rgb="FFC2FEFF"/>
  </sheetPr>
  <dimension ref="A1:AMJ1014"/>
  <sheetViews>
    <sheetView showGridLines="0" zoomScale="50" zoomScaleNormal="50" workbookViewId="0">
      <selection activeCell="D14" sqref="D14:L14"/>
    </sheetView>
  </sheetViews>
  <sheetFormatPr baseColWidth="10" defaultColWidth="11.6640625" defaultRowHeight="16"/>
  <cols>
    <col min="1" max="1" width="10.6640625" style="1" customWidth="1"/>
    <col min="2" max="2" width="10.6640625" style="22" hidden="1" customWidth="1"/>
    <col min="3" max="3" width="10.33203125" style="22" customWidth="1"/>
    <col min="4" max="4" width="21.33203125" style="22" customWidth="1"/>
    <col min="5" max="5" width="9.5" style="22" customWidth="1"/>
    <col min="6" max="6" width="11.33203125" style="22" customWidth="1"/>
    <col min="7" max="7" width="11.5" style="22" customWidth="1"/>
    <col min="8" max="8" width="28.1640625" style="22" customWidth="1"/>
    <col min="9" max="9" width="88.33203125" style="22" customWidth="1"/>
    <col min="10" max="10" width="13.83203125" style="22" customWidth="1"/>
    <col min="11" max="11" width="10.1640625" style="22" customWidth="1"/>
    <col min="12" max="12" width="3.83203125" style="58" customWidth="1"/>
    <col min="13" max="109" width="11.6640625" style="1"/>
    <col min="110" max="1024" width="11.6640625" style="22"/>
  </cols>
  <sheetData>
    <row r="1" spans="1:109" s="1" customFormat="1">
      <c r="L1" s="40"/>
    </row>
    <row r="2" spans="1:109" ht="45" customHeight="1">
      <c r="A2" s="40"/>
      <c r="B2" s="41"/>
      <c r="C2" s="406" t="s">
        <v>80</v>
      </c>
      <c r="D2" s="406"/>
      <c r="E2" s="406"/>
      <c r="F2" s="406"/>
      <c r="G2" s="406"/>
      <c r="H2" s="406"/>
      <c r="I2" s="406"/>
      <c r="J2" s="59" t="s">
        <v>45</v>
      </c>
      <c r="K2" s="43">
        <f>IF($B$6=TRUE(),0,($C$14+$K$8+$K$9)/3)</f>
        <v>0.66666666666666663</v>
      </c>
      <c r="L2" s="44" t="s">
        <v>46</v>
      </c>
    </row>
    <row r="3" spans="1:109" ht="49.5" customHeight="1">
      <c r="A3" s="40"/>
      <c r="B3" s="41"/>
      <c r="C3" s="394" t="s">
        <v>81</v>
      </c>
      <c r="D3" s="394"/>
      <c r="E3" s="394"/>
      <c r="F3" s="394"/>
      <c r="G3" s="394"/>
      <c r="H3" s="394"/>
      <c r="I3" s="394"/>
      <c r="J3" s="394"/>
      <c r="K3" s="394"/>
      <c r="L3" s="60" t="s">
        <v>46</v>
      </c>
    </row>
    <row r="4" spans="1:109" ht="9.75" customHeight="1">
      <c r="I4" s="5"/>
      <c r="J4" s="5"/>
      <c r="K4" s="5"/>
      <c r="L4" s="61"/>
    </row>
    <row r="5" spans="1:109" s="11" customFormat="1" ht="69.75" customHeight="1">
      <c r="A5" s="40"/>
      <c r="B5" s="41"/>
      <c r="C5" s="407" t="s">
        <v>82</v>
      </c>
      <c r="D5" s="407"/>
      <c r="E5" s="407"/>
      <c r="F5" s="407"/>
      <c r="G5" s="407"/>
      <c r="H5" s="407"/>
      <c r="I5" s="407"/>
      <c r="J5" s="407"/>
      <c r="K5" s="407"/>
      <c r="L5" s="49" t="s">
        <v>46</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row>
    <row r="6" spans="1:109" ht="49.5" customHeight="1">
      <c r="A6" s="40"/>
      <c r="B6" s="41" t="b">
        <f>FALSE()</f>
        <v>0</v>
      </c>
      <c r="C6" s="62"/>
      <c r="D6" s="396" t="s">
        <v>83</v>
      </c>
      <c r="E6" s="396"/>
      <c r="F6" s="396"/>
      <c r="G6" s="396"/>
      <c r="H6" s="396"/>
      <c r="I6" s="396"/>
      <c r="J6" s="396"/>
      <c r="K6" s="396"/>
      <c r="L6" s="51" t="s">
        <v>46</v>
      </c>
    </row>
    <row r="7" spans="1:109" ht="30" customHeight="1">
      <c r="A7" s="40"/>
      <c r="B7" s="41" t="b">
        <f>TRUE()</f>
        <v>1</v>
      </c>
      <c r="C7" s="62"/>
      <c r="D7" s="408" t="s">
        <v>84</v>
      </c>
      <c r="E7" s="408"/>
      <c r="F7" s="408"/>
      <c r="G7" s="408"/>
      <c r="H7" s="408"/>
      <c r="I7" s="408"/>
      <c r="J7" s="408"/>
      <c r="K7" s="408"/>
      <c r="L7" s="409" t="s">
        <v>46</v>
      </c>
    </row>
    <row r="8" spans="1:109" s="11" customFormat="1" ht="30" customHeight="1">
      <c r="A8" s="40"/>
      <c r="B8" s="41"/>
      <c r="C8" s="403"/>
      <c r="D8" s="404" t="s">
        <v>85</v>
      </c>
      <c r="E8" s="404"/>
      <c r="F8" s="404"/>
      <c r="G8" s="404"/>
      <c r="H8" s="404"/>
      <c r="I8" s="404"/>
      <c r="J8" s="404"/>
      <c r="K8" s="64">
        <v>1</v>
      </c>
      <c r="L8" s="409"/>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row>
    <row r="9" spans="1:109" s="11" customFormat="1" ht="36.75" customHeight="1">
      <c r="A9" s="40"/>
      <c r="B9" s="41"/>
      <c r="C9" s="403"/>
      <c r="D9" s="405" t="s">
        <v>86</v>
      </c>
      <c r="E9" s="405"/>
      <c r="F9" s="405"/>
      <c r="G9" s="405"/>
      <c r="H9" s="405"/>
      <c r="I9" s="405"/>
      <c r="J9" s="405"/>
      <c r="K9" s="53">
        <v>1</v>
      </c>
      <c r="L9" s="63" t="s">
        <v>46</v>
      </c>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row>
    <row r="10" spans="1:109" ht="33" customHeight="1">
      <c r="C10" s="403"/>
      <c r="D10" s="402" t="s">
        <v>76</v>
      </c>
      <c r="E10" s="402"/>
      <c r="F10" s="402"/>
      <c r="G10" s="402"/>
      <c r="H10" s="402"/>
      <c r="I10" s="402"/>
      <c r="J10" s="402"/>
      <c r="K10" s="402"/>
      <c r="L10" s="51" t="s">
        <v>46</v>
      </c>
    </row>
    <row r="11" spans="1:109" ht="30" customHeight="1">
      <c r="A11" s="40"/>
      <c r="B11" s="41" t="b">
        <f>TRUE()</f>
        <v>1</v>
      </c>
      <c r="C11" s="50"/>
      <c r="D11" s="396" t="s">
        <v>87</v>
      </c>
      <c r="E11" s="396"/>
      <c r="F11" s="396"/>
      <c r="G11" s="396"/>
      <c r="H11" s="396"/>
      <c r="I11" s="396"/>
      <c r="J11" s="396"/>
      <c r="K11" s="396"/>
      <c r="L11" s="51" t="s">
        <v>46</v>
      </c>
    </row>
    <row r="12" spans="1:109" ht="30" customHeight="1">
      <c r="A12" s="40"/>
      <c r="B12" s="41" t="b">
        <f>FALSE()</f>
        <v>0</v>
      </c>
      <c r="C12" s="50"/>
      <c r="D12" s="396" t="s">
        <v>88</v>
      </c>
      <c r="E12" s="396"/>
      <c r="F12" s="396"/>
      <c r="G12" s="396"/>
      <c r="H12" s="396"/>
      <c r="I12" s="396"/>
      <c r="J12" s="396"/>
      <c r="K12" s="396"/>
      <c r="L12" s="51" t="s">
        <v>46</v>
      </c>
    </row>
    <row r="13" spans="1:109" ht="30" customHeight="1">
      <c r="A13" s="40"/>
      <c r="B13" s="41" t="b">
        <f>FALSE()</f>
        <v>0</v>
      </c>
      <c r="C13" s="56"/>
      <c r="D13" s="396" t="s">
        <v>89</v>
      </c>
      <c r="E13" s="396"/>
      <c r="F13" s="396"/>
      <c r="G13" s="396"/>
      <c r="H13" s="396"/>
      <c r="I13" s="396"/>
      <c r="J13" s="396"/>
      <c r="K13" s="396"/>
      <c r="L13" s="51" t="s">
        <v>46</v>
      </c>
    </row>
    <row r="14" spans="1:109" ht="30" customHeight="1">
      <c r="A14" s="40"/>
      <c r="B14" s="41"/>
      <c r="C14" s="57">
        <f>IF(B6=TRUE(),0,COUNTIF(B7:B13,"true")/4)</f>
        <v>0</v>
      </c>
      <c r="D14" s="398"/>
      <c r="E14" s="398"/>
      <c r="F14" s="398"/>
      <c r="G14" s="398"/>
      <c r="H14" s="398"/>
      <c r="I14" s="398"/>
      <c r="J14" s="398"/>
      <c r="K14" s="398"/>
      <c r="L14" s="398"/>
    </row>
    <row r="15" spans="1:109" s="1" customFormat="1" ht="9.75" customHeight="1">
      <c r="L15" s="40"/>
    </row>
    <row r="16" spans="1:109" s="1" customFormat="1" ht="9.75" customHeight="1">
      <c r="L16" s="40"/>
    </row>
    <row r="17" spans="12:12" s="1" customFormat="1" ht="9.75" customHeight="1">
      <c r="L17" s="40"/>
    </row>
    <row r="18" spans="12:12" s="1" customFormat="1">
      <c r="L18" s="40"/>
    </row>
    <row r="19" spans="12:12" s="1" customFormat="1">
      <c r="L19" s="40"/>
    </row>
    <row r="20" spans="12:12" s="1" customFormat="1">
      <c r="L20" s="40"/>
    </row>
    <row r="21" spans="12:12" s="1" customFormat="1">
      <c r="L21" s="40"/>
    </row>
    <row r="22" spans="12:12" s="1" customFormat="1">
      <c r="L22" s="40"/>
    </row>
    <row r="23" spans="12:12" s="1" customFormat="1">
      <c r="L23" s="40"/>
    </row>
    <row r="24" spans="12:12" s="1" customFormat="1">
      <c r="L24" s="40"/>
    </row>
    <row r="25" spans="12:12" s="1" customFormat="1">
      <c r="L25" s="40"/>
    </row>
    <row r="26" spans="12:12" s="1" customFormat="1">
      <c r="L26" s="40"/>
    </row>
    <row r="27" spans="12:12" s="1" customFormat="1">
      <c r="L27" s="40"/>
    </row>
    <row r="28" spans="12:12" s="1" customFormat="1">
      <c r="L28" s="40"/>
    </row>
    <row r="29" spans="12:12" s="1" customFormat="1">
      <c r="L29" s="40"/>
    </row>
    <row r="30" spans="12:12" s="1" customFormat="1">
      <c r="L30" s="40"/>
    </row>
    <row r="31" spans="12:12" s="1" customFormat="1">
      <c r="L31" s="40"/>
    </row>
    <row r="32" spans="12:12" s="1" customFormat="1">
      <c r="L32" s="40"/>
    </row>
    <row r="33" spans="12:12" s="1" customFormat="1">
      <c r="L33" s="40"/>
    </row>
    <row r="34" spans="12:12" s="1" customFormat="1">
      <c r="L34" s="40"/>
    </row>
    <row r="35" spans="12:12" s="1" customFormat="1">
      <c r="L35" s="40"/>
    </row>
    <row r="36" spans="12:12" s="1" customFormat="1">
      <c r="L36" s="40"/>
    </row>
    <row r="37" spans="12:12" s="1" customFormat="1">
      <c r="L37" s="40"/>
    </row>
    <row r="38" spans="12:12" s="1" customFormat="1">
      <c r="L38" s="40"/>
    </row>
    <row r="39" spans="12:12" s="1" customFormat="1">
      <c r="L39" s="40"/>
    </row>
    <row r="40" spans="12:12" s="1" customFormat="1">
      <c r="L40" s="40"/>
    </row>
    <row r="41" spans="12:12" s="1" customFormat="1">
      <c r="L41" s="40"/>
    </row>
    <row r="42" spans="12:12" s="1" customFormat="1">
      <c r="L42" s="40"/>
    </row>
    <row r="43" spans="12:12" s="1" customFormat="1">
      <c r="L43" s="40"/>
    </row>
    <row r="44" spans="12:12" s="1" customFormat="1">
      <c r="L44" s="40"/>
    </row>
    <row r="45" spans="12:12" s="1" customFormat="1">
      <c r="L45" s="40"/>
    </row>
    <row r="46" spans="12:12" s="1" customFormat="1">
      <c r="L46" s="40"/>
    </row>
    <row r="47" spans="12:12" s="1" customFormat="1">
      <c r="L47" s="40"/>
    </row>
    <row r="48" spans="12:12" s="1" customFormat="1">
      <c r="L48" s="40"/>
    </row>
    <row r="49" spans="12:12" s="1" customFormat="1">
      <c r="L49" s="40"/>
    </row>
    <row r="50" spans="12:12" s="1" customFormat="1">
      <c r="L50" s="40"/>
    </row>
    <row r="51" spans="12:12" s="1" customFormat="1">
      <c r="L51" s="40"/>
    </row>
    <row r="52" spans="12:12" s="1" customFormat="1">
      <c r="L52" s="40"/>
    </row>
    <row r="53" spans="12:12" s="1" customFormat="1">
      <c r="L53" s="40"/>
    </row>
    <row r="54" spans="12:12" s="1" customFormat="1">
      <c r="L54" s="40"/>
    </row>
    <row r="55" spans="12:12" s="1" customFormat="1">
      <c r="L55" s="40"/>
    </row>
    <row r="56" spans="12:12" s="1" customFormat="1">
      <c r="L56" s="40"/>
    </row>
    <row r="57" spans="12:12" s="1" customFormat="1">
      <c r="L57" s="40"/>
    </row>
    <row r="58" spans="12:12" s="1" customFormat="1">
      <c r="L58" s="40"/>
    </row>
    <row r="59" spans="12:12" s="1" customFormat="1">
      <c r="L59" s="40"/>
    </row>
    <row r="60" spans="12:12" s="1" customFormat="1">
      <c r="L60" s="40"/>
    </row>
    <row r="61" spans="12:12" s="1" customFormat="1">
      <c r="L61" s="40"/>
    </row>
    <row r="62" spans="12:12" s="1" customFormat="1">
      <c r="L62" s="40"/>
    </row>
    <row r="63" spans="12:12" s="1" customFormat="1">
      <c r="L63" s="40"/>
    </row>
    <row r="64" spans="12:12" s="1" customFormat="1">
      <c r="L64" s="40"/>
    </row>
    <row r="65" spans="12:12" s="1" customFormat="1">
      <c r="L65" s="40"/>
    </row>
    <row r="66" spans="12:12" s="1" customFormat="1">
      <c r="L66" s="40"/>
    </row>
    <row r="67" spans="12:12" s="1" customFormat="1">
      <c r="L67" s="40"/>
    </row>
    <row r="68" spans="12:12" s="1" customFormat="1">
      <c r="L68" s="40"/>
    </row>
    <row r="69" spans="12:12" s="1" customFormat="1">
      <c r="L69" s="40"/>
    </row>
    <row r="70" spans="12:12" s="1" customFormat="1">
      <c r="L70" s="40"/>
    </row>
    <row r="71" spans="12:12" s="1" customFormat="1">
      <c r="L71" s="40"/>
    </row>
    <row r="72" spans="12:12" s="1" customFormat="1">
      <c r="L72" s="40"/>
    </row>
    <row r="73" spans="12:12" s="1" customFormat="1">
      <c r="L73" s="40"/>
    </row>
    <row r="74" spans="12:12" s="1" customFormat="1">
      <c r="L74" s="40"/>
    </row>
    <row r="75" spans="12:12" s="1" customFormat="1">
      <c r="L75" s="40"/>
    </row>
    <row r="76" spans="12:12" s="1" customFormat="1">
      <c r="L76" s="40"/>
    </row>
    <row r="77" spans="12:12" s="1" customFormat="1">
      <c r="L77" s="40"/>
    </row>
    <row r="78" spans="12:12" s="1" customFormat="1">
      <c r="L78" s="40"/>
    </row>
    <row r="79" spans="12:12" s="1" customFormat="1">
      <c r="L79" s="40"/>
    </row>
    <row r="80" spans="12:12" s="1" customFormat="1">
      <c r="L80" s="40"/>
    </row>
    <row r="81" spans="12:12" s="1" customFormat="1">
      <c r="L81" s="40"/>
    </row>
    <row r="82" spans="12:12" s="1" customFormat="1">
      <c r="L82" s="40"/>
    </row>
    <row r="83" spans="12:12" s="1" customFormat="1">
      <c r="L83" s="40"/>
    </row>
    <row r="84" spans="12:12" s="1" customFormat="1">
      <c r="L84" s="40"/>
    </row>
    <row r="85" spans="12:12" s="1" customFormat="1">
      <c r="L85" s="40"/>
    </row>
    <row r="86" spans="12:12" s="1" customFormat="1">
      <c r="L86" s="40"/>
    </row>
    <row r="87" spans="12:12" s="1" customFormat="1">
      <c r="L87" s="40"/>
    </row>
    <row r="88" spans="12:12" s="1" customFormat="1">
      <c r="L88" s="40"/>
    </row>
    <row r="89" spans="12:12" s="1" customFormat="1">
      <c r="L89" s="40"/>
    </row>
    <row r="90" spans="12:12" s="1" customFormat="1">
      <c r="L90" s="40"/>
    </row>
    <row r="91" spans="12:12" s="1" customFormat="1">
      <c r="L91" s="40"/>
    </row>
    <row r="92" spans="12:12" s="1" customFormat="1">
      <c r="L92" s="40"/>
    </row>
    <row r="93" spans="12:12" s="1" customFormat="1">
      <c r="L93" s="40"/>
    </row>
    <row r="94" spans="12:12" s="1" customFormat="1">
      <c r="L94" s="40"/>
    </row>
    <row r="95" spans="12:12" s="1" customFormat="1">
      <c r="L95" s="40"/>
    </row>
    <row r="96" spans="12:12" s="1" customFormat="1">
      <c r="L96" s="40"/>
    </row>
    <row r="97" spans="12:12" s="1" customFormat="1">
      <c r="L97" s="40"/>
    </row>
    <row r="98" spans="12:12" s="1" customFormat="1">
      <c r="L98" s="40"/>
    </row>
    <row r="99" spans="12:12" s="1" customFormat="1">
      <c r="L99" s="40"/>
    </row>
    <row r="100" spans="12:12" s="1" customFormat="1">
      <c r="L100" s="40"/>
    </row>
    <row r="101" spans="12:12" s="1" customFormat="1">
      <c r="L101" s="40"/>
    </row>
    <row r="102" spans="12:12" s="1" customFormat="1">
      <c r="L102" s="40"/>
    </row>
    <row r="103" spans="12:12" s="1" customFormat="1">
      <c r="L103" s="40"/>
    </row>
    <row r="104" spans="12:12" s="1" customFormat="1">
      <c r="L104" s="40"/>
    </row>
    <row r="105" spans="12:12" s="1" customFormat="1">
      <c r="L105" s="40"/>
    </row>
    <row r="106" spans="12:12" s="1" customFormat="1">
      <c r="L106" s="40"/>
    </row>
    <row r="107" spans="12:12" s="1" customFormat="1">
      <c r="L107" s="40"/>
    </row>
    <row r="108" spans="12:12" s="1" customFormat="1">
      <c r="L108" s="40"/>
    </row>
    <row r="109" spans="12:12" s="1" customFormat="1">
      <c r="L109" s="40"/>
    </row>
    <row r="110" spans="12:12" s="1" customFormat="1">
      <c r="L110" s="40"/>
    </row>
    <row r="111" spans="12:12" s="1" customFormat="1">
      <c r="L111" s="40"/>
    </row>
    <row r="112" spans="12:12" s="1" customFormat="1">
      <c r="L112" s="40"/>
    </row>
    <row r="113" spans="12:12" s="1" customFormat="1">
      <c r="L113" s="40"/>
    </row>
    <row r="114" spans="12:12" s="1" customFormat="1">
      <c r="L114" s="40"/>
    </row>
    <row r="115" spans="12:12" s="1" customFormat="1">
      <c r="L115" s="40"/>
    </row>
    <row r="116" spans="12:12" s="1" customFormat="1">
      <c r="L116" s="40"/>
    </row>
    <row r="117" spans="12:12" s="1" customFormat="1">
      <c r="L117" s="40"/>
    </row>
    <row r="118" spans="12:12" s="1" customFormat="1">
      <c r="L118" s="40"/>
    </row>
    <row r="119" spans="12:12" s="1" customFormat="1">
      <c r="L119" s="40"/>
    </row>
    <row r="120" spans="12:12" s="1" customFormat="1">
      <c r="L120" s="40"/>
    </row>
    <row r="121" spans="12:12" s="1" customFormat="1">
      <c r="L121" s="40"/>
    </row>
    <row r="122" spans="12:12" s="1" customFormat="1">
      <c r="L122" s="40"/>
    </row>
    <row r="123" spans="12:12" s="1" customFormat="1">
      <c r="L123" s="40"/>
    </row>
    <row r="124" spans="12:12" s="1" customFormat="1">
      <c r="L124" s="40"/>
    </row>
    <row r="125" spans="12:12" s="1" customFormat="1">
      <c r="L125" s="40"/>
    </row>
    <row r="126" spans="12:12" s="1" customFormat="1">
      <c r="L126" s="40"/>
    </row>
    <row r="127" spans="12:12" s="1" customFormat="1">
      <c r="L127" s="40"/>
    </row>
    <row r="128" spans="12:12" s="1" customFormat="1">
      <c r="L128" s="40"/>
    </row>
    <row r="129" spans="12:12" s="1" customFormat="1">
      <c r="L129" s="40"/>
    </row>
    <row r="130" spans="12:12" s="1" customFormat="1">
      <c r="L130" s="40"/>
    </row>
    <row r="131" spans="12:12" s="1" customFormat="1">
      <c r="L131" s="40"/>
    </row>
    <row r="132" spans="12:12" s="1" customFormat="1">
      <c r="L132" s="40"/>
    </row>
    <row r="133" spans="12:12" s="1" customFormat="1">
      <c r="L133" s="40"/>
    </row>
    <row r="134" spans="12:12" s="1" customFormat="1">
      <c r="L134" s="40"/>
    </row>
    <row r="135" spans="12:12" s="1" customFormat="1">
      <c r="L135" s="40"/>
    </row>
    <row r="136" spans="12:12" s="1" customFormat="1">
      <c r="L136" s="40"/>
    </row>
    <row r="137" spans="12:12" s="1" customFormat="1">
      <c r="L137" s="40"/>
    </row>
    <row r="138" spans="12:12" s="1" customFormat="1">
      <c r="L138" s="40"/>
    </row>
    <row r="139" spans="12:12" s="1" customFormat="1">
      <c r="L139" s="40"/>
    </row>
    <row r="140" spans="12:12" s="1" customFormat="1">
      <c r="L140" s="40"/>
    </row>
    <row r="141" spans="12:12" s="1" customFormat="1">
      <c r="L141" s="40"/>
    </row>
    <row r="142" spans="12:12" s="1" customFormat="1">
      <c r="L142" s="40"/>
    </row>
    <row r="143" spans="12:12" s="1" customFormat="1">
      <c r="L143" s="40"/>
    </row>
    <row r="144" spans="12:12" s="1" customFormat="1">
      <c r="L144" s="40"/>
    </row>
    <row r="145" spans="12:12" s="1" customFormat="1">
      <c r="L145" s="40"/>
    </row>
    <row r="146" spans="12:12" s="1" customFormat="1">
      <c r="L146" s="40"/>
    </row>
    <row r="147" spans="12:12" s="1" customFormat="1">
      <c r="L147" s="40"/>
    </row>
    <row r="148" spans="12:12" s="1" customFormat="1">
      <c r="L148" s="40"/>
    </row>
    <row r="149" spans="12:12" s="1" customFormat="1">
      <c r="L149" s="40"/>
    </row>
    <row r="150" spans="12:12" s="1" customFormat="1">
      <c r="L150" s="40"/>
    </row>
    <row r="151" spans="12:12" s="1" customFormat="1">
      <c r="L151" s="40"/>
    </row>
    <row r="152" spans="12:12" s="1" customFormat="1">
      <c r="L152" s="40"/>
    </row>
    <row r="153" spans="12:12" s="1" customFormat="1">
      <c r="L153" s="40"/>
    </row>
    <row r="154" spans="12:12" s="1" customFormat="1">
      <c r="L154" s="40"/>
    </row>
    <row r="155" spans="12:12" s="1" customFormat="1">
      <c r="L155" s="40"/>
    </row>
    <row r="156" spans="12:12" s="1" customFormat="1">
      <c r="L156" s="40"/>
    </row>
    <row r="157" spans="12:12" s="1" customFormat="1">
      <c r="L157" s="40"/>
    </row>
    <row r="158" spans="12:12" s="1" customFormat="1">
      <c r="L158" s="40"/>
    </row>
    <row r="159" spans="12:12" s="1" customFormat="1">
      <c r="L159" s="40"/>
    </row>
    <row r="160" spans="12:12" s="1" customFormat="1">
      <c r="L160" s="40"/>
    </row>
    <row r="161" spans="12:12" s="1" customFormat="1">
      <c r="L161" s="40"/>
    </row>
    <row r="162" spans="12:12" s="1" customFormat="1">
      <c r="L162" s="40"/>
    </row>
    <row r="163" spans="12:12" s="1" customFormat="1">
      <c r="L163" s="40"/>
    </row>
    <row r="164" spans="12:12" s="1" customFormat="1">
      <c r="L164" s="40"/>
    </row>
    <row r="165" spans="12:12" s="1" customFormat="1">
      <c r="L165" s="40"/>
    </row>
    <row r="166" spans="12:12" s="1" customFormat="1">
      <c r="L166" s="40"/>
    </row>
    <row r="167" spans="12:12" s="1" customFormat="1">
      <c r="L167" s="40"/>
    </row>
    <row r="168" spans="12:12" s="1" customFormat="1">
      <c r="L168" s="40"/>
    </row>
    <row r="169" spans="12:12" s="1" customFormat="1">
      <c r="L169" s="40"/>
    </row>
    <row r="170" spans="12:12" s="1" customFormat="1">
      <c r="L170" s="40"/>
    </row>
    <row r="171" spans="12:12" s="1" customFormat="1">
      <c r="L171" s="40"/>
    </row>
    <row r="172" spans="12:12" s="1" customFormat="1">
      <c r="L172" s="40"/>
    </row>
    <row r="173" spans="12:12" s="1" customFormat="1">
      <c r="L173" s="40"/>
    </row>
    <row r="174" spans="12:12" s="1" customFormat="1">
      <c r="L174" s="40"/>
    </row>
    <row r="175" spans="12:12" s="1" customFormat="1">
      <c r="L175" s="40"/>
    </row>
    <row r="176" spans="12:12" s="1" customFormat="1">
      <c r="L176" s="40"/>
    </row>
    <row r="177" spans="12:12" s="1" customFormat="1">
      <c r="L177" s="40"/>
    </row>
    <row r="178" spans="12:12" s="1" customFormat="1">
      <c r="L178" s="40"/>
    </row>
    <row r="179" spans="12:12" s="1" customFormat="1">
      <c r="L179" s="40"/>
    </row>
    <row r="180" spans="12:12" s="1" customFormat="1">
      <c r="L180" s="40"/>
    </row>
    <row r="181" spans="12:12" s="1" customFormat="1">
      <c r="L181" s="40"/>
    </row>
    <row r="182" spans="12:12" s="1" customFormat="1">
      <c r="L182" s="40"/>
    </row>
    <row r="183" spans="12:12" s="1" customFormat="1">
      <c r="L183" s="40"/>
    </row>
    <row r="184" spans="12:12" s="1" customFormat="1">
      <c r="L184" s="40"/>
    </row>
    <row r="185" spans="12:12" s="1" customFormat="1">
      <c r="L185" s="40"/>
    </row>
    <row r="186" spans="12:12" s="1" customFormat="1">
      <c r="L186" s="40"/>
    </row>
    <row r="187" spans="12:12" s="1" customFormat="1">
      <c r="L187" s="40"/>
    </row>
    <row r="188" spans="12:12" s="1" customFormat="1">
      <c r="L188" s="40"/>
    </row>
    <row r="189" spans="12:12" s="1" customFormat="1">
      <c r="L189" s="40"/>
    </row>
    <row r="190" spans="12:12" s="1" customFormat="1">
      <c r="L190" s="40"/>
    </row>
    <row r="191" spans="12:12" s="1" customFormat="1">
      <c r="L191" s="40"/>
    </row>
    <row r="192" spans="12:12" s="1" customFormat="1">
      <c r="L192" s="40"/>
    </row>
    <row r="193" spans="12:12" s="1" customFormat="1">
      <c r="L193" s="40"/>
    </row>
    <row r="194" spans="12:12" s="1" customFormat="1">
      <c r="L194" s="40"/>
    </row>
    <row r="195" spans="12:12" s="1" customFormat="1">
      <c r="L195" s="40"/>
    </row>
    <row r="196" spans="12:12" s="1" customFormat="1">
      <c r="L196" s="40"/>
    </row>
    <row r="197" spans="12:12" s="1" customFormat="1">
      <c r="L197" s="40"/>
    </row>
    <row r="198" spans="12:12" s="1" customFormat="1">
      <c r="L198" s="40"/>
    </row>
    <row r="199" spans="12:12" s="1" customFormat="1">
      <c r="L199" s="40"/>
    </row>
    <row r="200" spans="12:12" s="1" customFormat="1">
      <c r="L200" s="40"/>
    </row>
    <row r="201" spans="12:12" s="1" customFormat="1">
      <c r="L201" s="40"/>
    </row>
    <row r="202" spans="12:12" s="1" customFormat="1">
      <c r="L202" s="40"/>
    </row>
    <row r="203" spans="12:12" s="1" customFormat="1">
      <c r="L203" s="40"/>
    </row>
    <row r="204" spans="12:12" s="1" customFormat="1">
      <c r="L204" s="40"/>
    </row>
    <row r="205" spans="12:12" s="1" customFormat="1">
      <c r="L205" s="40"/>
    </row>
    <row r="206" spans="12:12" s="1" customFormat="1">
      <c r="L206" s="40"/>
    </row>
    <row r="207" spans="12:12" s="1" customFormat="1">
      <c r="L207" s="40"/>
    </row>
    <row r="208" spans="12:12" s="1" customFormat="1">
      <c r="L208" s="40"/>
    </row>
    <row r="209" spans="12:12" s="1" customFormat="1">
      <c r="L209" s="40"/>
    </row>
    <row r="210" spans="12:12" s="1" customFormat="1">
      <c r="L210" s="40"/>
    </row>
    <row r="211" spans="12:12" s="1" customFormat="1">
      <c r="L211" s="40"/>
    </row>
    <row r="212" spans="12:12" s="1" customFormat="1">
      <c r="L212" s="40"/>
    </row>
    <row r="213" spans="12:12" s="1" customFormat="1">
      <c r="L213" s="40"/>
    </row>
    <row r="214" spans="12:12" s="1" customFormat="1">
      <c r="L214" s="40"/>
    </row>
    <row r="215" spans="12:12" s="1" customFormat="1">
      <c r="L215" s="40"/>
    </row>
    <row r="216" spans="12:12" s="1" customFormat="1">
      <c r="L216" s="40"/>
    </row>
    <row r="217" spans="12:12" s="1" customFormat="1">
      <c r="L217" s="40"/>
    </row>
    <row r="218" spans="12:12" s="1" customFormat="1">
      <c r="L218" s="40"/>
    </row>
    <row r="219" spans="12:12" s="1" customFormat="1">
      <c r="L219" s="40"/>
    </row>
    <row r="220" spans="12:12" s="1" customFormat="1">
      <c r="L220" s="40"/>
    </row>
    <row r="221" spans="12:12" s="1" customFormat="1">
      <c r="L221" s="40"/>
    </row>
    <row r="222" spans="12:12" s="1" customFormat="1">
      <c r="L222" s="40"/>
    </row>
    <row r="223" spans="12:12" s="1" customFormat="1">
      <c r="L223" s="40"/>
    </row>
    <row r="224" spans="12:12" s="1" customFormat="1">
      <c r="L224" s="40"/>
    </row>
    <row r="225" spans="12:12" s="1" customFormat="1">
      <c r="L225" s="40"/>
    </row>
    <row r="226" spans="12:12" s="1" customFormat="1">
      <c r="L226" s="40"/>
    </row>
    <row r="227" spans="12:12" s="1" customFormat="1">
      <c r="L227" s="40"/>
    </row>
    <row r="228" spans="12:12" s="1" customFormat="1">
      <c r="L228" s="40"/>
    </row>
    <row r="229" spans="12:12" s="1" customFormat="1">
      <c r="L229" s="40"/>
    </row>
    <row r="230" spans="12:12" s="1" customFormat="1">
      <c r="L230" s="40"/>
    </row>
    <row r="231" spans="12:12" s="1" customFormat="1">
      <c r="L231" s="40"/>
    </row>
    <row r="232" spans="12:12" s="1" customFormat="1">
      <c r="L232" s="40"/>
    </row>
    <row r="233" spans="12:12" s="1" customFormat="1">
      <c r="L233" s="40"/>
    </row>
    <row r="234" spans="12:12" s="1" customFormat="1">
      <c r="L234" s="40"/>
    </row>
    <row r="235" spans="12:12" s="1" customFormat="1">
      <c r="L235" s="40"/>
    </row>
    <row r="236" spans="12:12" s="1" customFormat="1">
      <c r="L236" s="40"/>
    </row>
    <row r="237" spans="12:12" s="1" customFormat="1">
      <c r="L237" s="40"/>
    </row>
    <row r="238" spans="12:12" s="1" customFormat="1">
      <c r="L238" s="40"/>
    </row>
    <row r="239" spans="12:12" s="1" customFormat="1">
      <c r="L239" s="40"/>
    </row>
    <row r="240" spans="12:12" s="1" customFormat="1">
      <c r="L240" s="40"/>
    </row>
    <row r="241" spans="12:12" s="1" customFormat="1">
      <c r="L241" s="40"/>
    </row>
    <row r="242" spans="12:12" s="1" customFormat="1">
      <c r="L242" s="40"/>
    </row>
    <row r="243" spans="12:12" s="1" customFormat="1">
      <c r="L243" s="40"/>
    </row>
    <row r="244" spans="12:12" s="1" customFormat="1">
      <c r="L244" s="40"/>
    </row>
    <row r="245" spans="12:12" s="1" customFormat="1">
      <c r="L245" s="40"/>
    </row>
    <row r="246" spans="12:12" s="1" customFormat="1">
      <c r="L246" s="40"/>
    </row>
    <row r="247" spans="12:12" s="1" customFormat="1">
      <c r="L247" s="40"/>
    </row>
    <row r="248" spans="12:12" s="1" customFormat="1">
      <c r="L248" s="40"/>
    </row>
    <row r="249" spans="12:12" s="1" customFormat="1">
      <c r="L249" s="40"/>
    </row>
    <row r="250" spans="12:12" s="1" customFormat="1">
      <c r="L250" s="40"/>
    </row>
    <row r="251" spans="12:12" s="1" customFormat="1">
      <c r="L251" s="40"/>
    </row>
    <row r="252" spans="12:12" s="1" customFormat="1">
      <c r="L252" s="40"/>
    </row>
    <row r="253" spans="12:12" s="1" customFormat="1">
      <c r="L253" s="40"/>
    </row>
    <row r="254" spans="12:12" s="1" customFormat="1">
      <c r="L254" s="40"/>
    </row>
    <row r="255" spans="12:12" s="1" customFormat="1">
      <c r="L255" s="40"/>
    </row>
    <row r="256" spans="12:12" s="1" customFormat="1">
      <c r="L256" s="40"/>
    </row>
    <row r="257" spans="12:12" s="1" customFormat="1">
      <c r="L257" s="40"/>
    </row>
    <row r="258" spans="12:12" s="1" customFormat="1">
      <c r="L258" s="40"/>
    </row>
    <row r="259" spans="12:12" s="1" customFormat="1">
      <c r="L259" s="40"/>
    </row>
    <row r="260" spans="12:12" s="1" customFormat="1">
      <c r="L260" s="40"/>
    </row>
    <row r="261" spans="12:12" s="1" customFormat="1">
      <c r="L261" s="40"/>
    </row>
    <row r="262" spans="12:12" s="1" customFormat="1">
      <c r="L262" s="40"/>
    </row>
    <row r="263" spans="12:12" s="1" customFormat="1">
      <c r="L263" s="40"/>
    </row>
    <row r="264" spans="12:12" s="1" customFormat="1">
      <c r="L264" s="40"/>
    </row>
    <row r="265" spans="12:12" s="1" customFormat="1">
      <c r="L265" s="40"/>
    </row>
    <row r="266" spans="12:12" s="1" customFormat="1">
      <c r="L266" s="40"/>
    </row>
    <row r="267" spans="12:12" s="1" customFormat="1">
      <c r="L267" s="40"/>
    </row>
    <row r="268" spans="12:12" s="1" customFormat="1">
      <c r="L268" s="40"/>
    </row>
    <row r="269" spans="12:12" s="1" customFormat="1">
      <c r="L269" s="40"/>
    </row>
    <row r="270" spans="12:12" s="1" customFormat="1">
      <c r="L270" s="40"/>
    </row>
    <row r="271" spans="12:12" s="1" customFormat="1">
      <c r="L271" s="40"/>
    </row>
    <row r="272" spans="12:12" s="1" customFormat="1">
      <c r="L272" s="40"/>
    </row>
    <row r="273" spans="12:12" s="1" customFormat="1">
      <c r="L273" s="40"/>
    </row>
    <row r="274" spans="12:12" s="1" customFormat="1">
      <c r="L274" s="40"/>
    </row>
    <row r="275" spans="12:12" s="1" customFormat="1">
      <c r="L275" s="40"/>
    </row>
    <row r="276" spans="12:12" s="1" customFormat="1">
      <c r="L276" s="40"/>
    </row>
    <row r="277" spans="12:12" s="1" customFormat="1">
      <c r="L277" s="40"/>
    </row>
    <row r="278" spans="12:12" s="1" customFormat="1">
      <c r="L278" s="40"/>
    </row>
    <row r="279" spans="12:12" s="1" customFormat="1">
      <c r="L279" s="40"/>
    </row>
    <row r="280" spans="12:12" s="1" customFormat="1">
      <c r="L280" s="40"/>
    </row>
    <row r="281" spans="12:12" s="1" customFormat="1">
      <c r="L281" s="40"/>
    </row>
    <row r="282" spans="12:12" s="1" customFormat="1">
      <c r="L282" s="40"/>
    </row>
    <row r="283" spans="12:12" s="1" customFormat="1">
      <c r="L283" s="40"/>
    </row>
    <row r="284" spans="12:12" s="1" customFormat="1">
      <c r="L284" s="40"/>
    </row>
    <row r="285" spans="12:12" s="1" customFormat="1">
      <c r="L285" s="40"/>
    </row>
    <row r="286" spans="12:12" s="1" customFormat="1">
      <c r="L286" s="40"/>
    </row>
    <row r="287" spans="12:12" s="1" customFormat="1">
      <c r="L287" s="40"/>
    </row>
    <row r="288" spans="12:12" s="1" customFormat="1">
      <c r="L288" s="40"/>
    </row>
    <row r="289" spans="12:12" s="1" customFormat="1">
      <c r="L289" s="40"/>
    </row>
    <row r="290" spans="12:12" s="1" customFormat="1">
      <c r="L290" s="40"/>
    </row>
    <row r="291" spans="12:12" s="1" customFormat="1">
      <c r="L291" s="40"/>
    </row>
    <row r="292" spans="12:12" s="1" customFormat="1">
      <c r="L292" s="40"/>
    </row>
    <row r="293" spans="12:12" s="1" customFormat="1">
      <c r="L293" s="40"/>
    </row>
    <row r="294" spans="12:12" s="1" customFormat="1">
      <c r="L294" s="40"/>
    </row>
    <row r="295" spans="12:12" s="1" customFormat="1">
      <c r="L295" s="40"/>
    </row>
    <row r="296" spans="12:12" s="1" customFormat="1">
      <c r="L296" s="40"/>
    </row>
    <row r="297" spans="12:12" s="1" customFormat="1">
      <c r="L297" s="40"/>
    </row>
    <row r="298" spans="12:12" s="1" customFormat="1">
      <c r="L298" s="40"/>
    </row>
    <row r="299" spans="12:12" s="1" customFormat="1">
      <c r="L299" s="40"/>
    </row>
    <row r="300" spans="12:12" s="1" customFormat="1">
      <c r="L300" s="40"/>
    </row>
    <row r="301" spans="12:12" s="1" customFormat="1">
      <c r="L301" s="40"/>
    </row>
    <row r="302" spans="12:12" s="1" customFormat="1">
      <c r="L302" s="40"/>
    </row>
    <row r="303" spans="12:12" s="1" customFormat="1">
      <c r="L303" s="40"/>
    </row>
    <row r="304" spans="12:12" s="1" customFormat="1">
      <c r="L304" s="40"/>
    </row>
    <row r="305" spans="12:12" s="1" customFormat="1">
      <c r="L305" s="40"/>
    </row>
    <row r="306" spans="12:12" s="1" customFormat="1">
      <c r="L306" s="40"/>
    </row>
    <row r="307" spans="12:12" s="1" customFormat="1">
      <c r="L307" s="40"/>
    </row>
    <row r="308" spans="12:12" s="1" customFormat="1">
      <c r="L308" s="40"/>
    </row>
    <row r="309" spans="12:12" s="1" customFormat="1">
      <c r="L309" s="40"/>
    </row>
    <row r="310" spans="12:12" s="1" customFormat="1">
      <c r="L310" s="40"/>
    </row>
    <row r="311" spans="12:12" s="1" customFormat="1">
      <c r="L311" s="40"/>
    </row>
    <row r="312" spans="12:12" s="1" customFormat="1">
      <c r="L312" s="40"/>
    </row>
    <row r="313" spans="12:12" s="1" customFormat="1">
      <c r="L313" s="40"/>
    </row>
    <row r="314" spans="12:12" s="1" customFormat="1">
      <c r="L314" s="40"/>
    </row>
    <row r="315" spans="12:12" s="1" customFormat="1">
      <c r="L315" s="40"/>
    </row>
    <row r="316" spans="12:12" s="1" customFormat="1">
      <c r="L316" s="40"/>
    </row>
    <row r="317" spans="12:12" s="1" customFormat="1">
      <c r="L317" s="40"/>
    </row>
    <row r="318" spans="12:12" s="1" customFormat="1">
      <c r="L318" s="40"/>
    </row>
    <row r="319" spans="12:12" s="1" customFormat="1">
      <c r="L319" s="40"/>
    </row>
    <row r="320" spans="12:12" s="1" customFormat="1">
      <c r="L320" s="40"/>
    </row>
    <row r="321" spans="12:12" s="1" customFormat="1">
      <c r="L321" s="40"/>
    </row>
    <row r="322" spans="12:12" s="1" customFormat="1">
      <c r="L322" s="40"/>
    </row>
    <row r="323" spans="12:12" s="1" customFormat="1">
      <c r="L323" s="40"/>
    </row>
    <row r="324" spans="12:12" s="1" customFormat="1">
      <c r="L324" s="40"/>
    </row>
    <row r="325" spans="12:12" s="1" customFormat="1">
      <c r="L325" s="40"/>
    </row>
    <row r="326" spans="12:12" s="1" customFormat="1">
      <c r="L326" s="40"/>
    </row>
    <row r="327" spans="12:12" s="1" customFormat="1">
      <c r="L327" s="40"/>
    </row>
    <row r="328" spans="12:12" s="1" customFormat="1">
      <c r="L328" s="40"/>
    </row>
    <row r="329" spans="12:12" s="1" customFormat="1">
      <c r="L329" s="40"/>
    </row>
    <row r="330" spans="12:12" s="1" customFormat="1">
      <c r="L330" s="40"/>
    </row>
    <row r="331" spans="12:12" s="1" customFormat="1">
      <c r="L331" s="40"/>
    </row>
    <row r="332" spans="12:12" s="1" customFormat="1">
      <c r="L332" s="40"/>
    </row>
    <row r="333" spans="12:12" s="1" customFormat="1">
      <c r="L333" s="40"/>
    </row>
    <row r="334" spans="12:12" s="1" customFormat="1">
      <c r="L334" s="40"/>
    </row>
    <row r="335" spans="12:12" s="1" customFormat="1">
      <c r="L335" s="40"/>
    </row>
    <row r="336" spans="12:12" s="1" customFormat="1">
      <c r="L336" s="40"/>
    </row>
    <row r="337" spans="12:12" s="1" customFormat="1">
      <c r="L337" s="40"/>
    </row>
    <row r="338" spans="12:12" s="1" customFormat="1">
      <c r="L338" s="40"/>
    </row>
    <row r="339" spans="12:12" s="1" customFormat="1">
      <c r="L339" s="40"/>
    </row>
    <row r="340" spans="12:12" s="1" customFormat="1">
      <c r="L340" s="40"/>
    </row>
    <row r="341" spans="12:12" s="1" customFormat="1">
      <c r="L341" s="40"/>
    </row>
    <row r="342" spans="12:12" s="1" customFormat="1">
      <c r="L342" s="40"/>
    </row>
    <row r="343" spans="12:12" s="1" customFormat="1">
      <c r="L343" s="40"/>
    </row>
    <row r="344" spans="12:12" s="1" customFormat="1">
      <c r="L344" s="40"/>
    </row>
    <row r="345" spans="12:12" s="1" customFormat="1">
      <c r="L345" s="40"/>
    </row>
    <row r="346" spans="12:12" s="1" customFormat="1">
      <c r="L346" s="40"/>
    </row>
    <row r="347" spans="12:12" s="1" customFormat="1">
      <c r="L347" s="40"/>
    </row>
    <row r="348" spans="12:12" s="1" customFormat="1">
      <c r="L348" s="40"/>
    </row>
    <row r="349" spans="12:12" s="1" customFormat="1">
      <c r="L349" s="40"/>
    </row>
    <row r="350" spans="12:12" s="1" customFormat="1">
      <c r="L350" s="40"/>
    </row>
    <row r="351" spans="12:12" s="1" customFormat="1">
      <c r="L351" s="40"/>
    </row>
    <row r="352" spans="12:12" s="1" customFormat="1">
      <c r="L352" s="40"/>
    </row>
    <row r="353" spans="12:12" s="1" customFormat="1">
      <c r="L353" s="40"/>
    </row>
    <row r="354" spans="12:12" s="1" customFormat="1">
      <c r="L354" s="40"/>
    </row>
    <row r="355" spans="12:12" s="1" customFormat="1">
      <c r="L355" s="40"/>
    </row>
    <row r="356" spans="12:12" s="1" customFormat="1">
      <c r="L356" s="40"/>
    </row>
    <row r="357" spans="12:12" s="1" customFormat="1">
      <c r="L357" s="40"/>
    </row>
    <row r="358" spans="12:12" s="1" customFormat="1">
      <c r="L358" s="40"/>
    </row>
    <row r="359" spans="12:12" s="1" customFormat="1">
      <c r="L359" s="40"/>
    </row>
    <row r="360" spans="12:12" s="1" customFormat="1">
      <c r="L360" s="40"/>
    </row>
    <row r="361" spans="12:12" s="1" customFormat="1">
      <c r="L361" s="40"/>
    </row>
    <row r="362" spans="12:12" s="1" customFormat="1">
      <c r="L362" s="40"/>
    </row>
    <row r="363" spans="12:12" s="1" customFormat="1">
      <c r="L363" s="40"/>
    </row>
    <row r="364" spans="12:12" s="1" customFormat="1">
      <c r="L364" s="40"/>
    </row>
    <row r="365" spans="12:12" s="1" customFormat="1">
      <c r="L365" s="40"/>
    </row>
    <row r="366" spans="12:12" s="1" customFormat="1">
      <c r="L366" s="40"/>
    </row>
    <row r="367" spans="12:12" s="1" customFormat="1">
      <c r="L367" s="40"/>
    </row>
    <row r="368" spans="12:12" s="1" customFormat="1">
      <c r="L368" s="40"/>
    </row>
    <row r="369" spans="12:12" s="1" customFormat="1">
      <c r="L369" s="40"/>
    </row>
    <row r="370" spans="12:12" s="1" customFormat="1">
      <c r="L370" s="40"/>
    </row>
    <row r="371" spans="12:12" s="1" customFormat="1">
      <c r="L371" s="40"/>
    </row>
    <row r="372" spans="12:12" s="1" customFormat="1">
      <c r="L372" s="40"/>
    </row>
    <row r="373" spans="12:12" s="1" customFormat="1">
      <c r="L373" s="40"/>
    </row>
    <row r="374" spans="12:12" s="1" customFormat="1">
      <c r="L374" s="40"/>
    </row>
    <row r="375" spans="12:12" s="1" customFormat="1">
      <c r="L375" s="40"/>
    </row>
    <row r="376" spans="12:12" s="1" customFormat="1">
      <c r="L376" s="40"/>
    </row>
    <row r="377" spans="12:12" s="1" customFormat="1">
      <c r="L377" s="40"/>
    </row>
    <row r="378" spans="12:12" s="1" customFormat="1">
      <c r="L378" s="40"/>
    </row>
    <row r="379" spans="12:12" s="1" customFormat="1">
      <c r="L379" s="40"/>
    </row>
    <row r="380" spans="12:12" s="1" customFormat="1">
      <c r="L380" s="40"/>
    </row>
    <row r="381" spans="12:12" s="1" customFormat="1">
      <c r="L381" s="40"/>
    </row>
    <row r="382" spans="12:12" s="1" customFormat="1">
      <c r="L382" s="40"/>
    </row>
    <row r="383" spans="12:12" s="1" customFormat="1">
      <c r="L383" s="40"/>
    </row>
    <row r="384" spans="12:12" s="1" customFormat="1">
      <c r="L384" s="40"/>
    </row>
    <row r="385" spans="12:12" s="1" customFormat="1">
      <c r="L385" s="40"/>
    </row>
    <row r="386" spans="12:12" s="1" customFormat="1">
      <c r="L386" s="40"/>
    </row>
    <row r="387" spans="12:12" s="1" customFormat="1">
      <c r="L387" s="40"/>
    </row>
    <row r="388" spans="12:12" s="1" customFormat="1">
      <c r="L388" s="40"/>
    </row>
    <row r="389" spans="12:12" s="1" customFormat="1">
      <c r="L389" s="40"/>
    </row>
    <row r="390" spans="12:12" s="1" customFormat="1">
      <c r="L390" s="40"/>
    </row>
    <row r="391" spans="12:12" s="1" customFormat="1">
      <c r="L391" s="40"/>
    </row>
    <row r="392" spans="12:12" s="1" customFormat="1">
      <c r="L392" s="40"/>
    </row>
    <row r="393" spans="12:12" s="1" customFormat="1">
      <c r="L393" s="40"/>
    </row>
    <row r="394" spans="12:12" s="1" customFormat="1">
      <c r="L394" s="40"/>
    </row>
    <row r="395" spans="12:12" s="1" customFormat="1">
      <c r="L395" s="40"/>
    </row>
    <row r="396" spans="12:12" s="1" customFormat="1">
      <c r="L396" s="40"/>
    </row>
    <row r="397" spans="12:12" s="1" customFormat="1">
      <c r="L397" s="40"/>
    </row>
    <row r="398" spans="12:12" s="1" customFormat="1">
      <c r="L398" s="40"/>
    </row>
    <row r="399" spans="12:12" s="1" customFormat="1">
      <c r="L399" s="40"/>
    </row>
    <row r="400" spans="12:12" s="1" customFormat="1">
      <c r="L400" s="40"/>
    </row>
    <row r="401" spans="12:12" s="1" customFormat="1">
      <c r="L401" s="40"/>
    </row>
    <row r="402" spans="12:12" s="1" customFormat="1">
      <c r="L402" s="40"/>
    </row>
    <row r="403" spans="12:12" s="1" customFormat="1">
      <c r="L403" s="40"/>
    </row>
    <row r="404" spans="12:12" s="1" customFormat="1">
      <c r="L404" s="40"/>
    </row>
    <row r="405" spans="12:12" s="1" customFormat="1">
      <c r="L405" s="40"/>
    </row>
    <row r="406" spans="12:12" s="1" customFormat="1">
      <c r="L406" s="40"/>
    </row>
    <row r="407" spans="12:12" s="1" customFormat="1">
      <c r="L407" s="40"/>
    </row>
    <row r="408" spans="12:12" s="1" customFormat="1">
      <c r="L408" s="40"/>
    </row>
    <row r="409" spans="12:12" s="1" customFormat="1">
      <c r="L409" s="40"/>
    </row>
    <row r="410" spans="12:12" s="1" customFormat="1">
      <c r="L410" s="40"/>
    </row>
    <row r="411" spans="12:12" s="1" customFormat="1">
      <c r="L411" s="40"/>
    </row>
    <row r="412" spans="12:12" s="1" customFormat="1">
      <c r="L412" s="40"/>
    </row>
    <row r="413" spans="12:12" s="1" customFormat="1">
      <c r="L413" s="40"/>
    </row>
    <row r="414" spans="12:12" s="1" customFormat="1">
      <c r="L414" s="40"/>
    </row>
    <row r="415" spans="12:12" s="1" customFormat="1">
      <c r="L415" s="40"/>
    </row>
    <row r="416" spans="12:12" s="1" customFormat="1">
      <c r="L416" s="40"/>
    </row>
    <row r="417" spans="12:12" s="1" customFormat="1">
      <c r="L417" s="40"/>
    </row>
    <row r="418" spans="12:12" s="1" customFormat="1">
      <c r="L418" s="40"/>
    </row>
    <row r="419" spans="12:12" s="1" customFormat="1">
      <c r="L419" s="40"/>
    </row>
    <row r="420" spans="12:12" s="1" customFormat="1">
      <c r="L420" s="40"/>
    </row>
    <row r="421" spans="12:12" s="1" customFormat="1">
      <c r="L421" s="40"/>
    </row>
    <row r="422" spans="12:12" s="1" customFormat="1">
      <c r="L422" s="40"/>
    </row>
    <row r="423" spans="12:12" s="1" customFormat="1">
      <c r="L423" s="40"/>
    </row>
    <row r="424" spans="12:12" s="1" customFormat="1">
      <c r="L424" s="40"/>
    </row>
    <row r="425" spans="12:12" s="1" customFormat="1">
      <c r="L425" s="40"/>
    </row>
    <row r="426" spans="12:12" s="1" customFormat="1">
      <c r="L426" s="40"/>
    </row>
    <row r="427" spans="12:12" s="1" customFormat="1">
      <c r="L427" s="40"/>
    </row>
    <row r="428" spans="12:12" s="1" customFormat="1">
      <c r="L428" s="40"/>
    </row>
    <row r="429" spans="12:12" s="1" customFormat="1">
      <c r="L429" s="40"/>
    </row>
    <row r="430" spans="12:12" s="1" customFormat="1">
      <c r="L430" s="40"/>
    </row>
    <row r="431" spans="12:12" s="1" customFormat="1">
      <c r="L431" s="40"/>
    </row>
    <row r="432" spans="12:12" s="1" customFormat="1">
      <c r="L432" s="40"/>
    </row>
    <row r="433" spans="12:12" s="1" customFormat="1">
      <c r="L433" s="40"/>
    </row>
    <row r="434" spans="12:12" s="1" customFormat="1">
      <c r="L434" s="40"/>
    </row>
    <row r="435" spans="12:12" s="1" customFormat="1">
      <c r="L435" s="40"/>
    </row>
    <row r="436" spans="12:12" s="1" customFormat="1">
      <c r="L436" s="40"/>
    </row>
    <row r="437" spans="12:12" s="1" customFormat="1">
      <c r="L437" s="40"/>
    </row>
    <row r="438" spans="12:12" s="1" customFormat="1">
      <c r="L438" s="40"/>
    </row>
    <row r="439" spans="12:12" s="1" customFormat="1">
      <c r="L439" s="40"/>
    </row>
    <row r="440" spans="12:12" s="1" customFormat="1">
      <c r="L440" s="40"/>
    </row>
    <row r="441" spans="12:12" s="1" customFormat="1">
      <c r="L441" s="40"/>
    </row>
    <row r="442" spans="12:12" s="1" customFormat="1">
      <c r="L442" s="40"/>
    </row>
    <row r="443" spans="12:12" s="1" customFormat="1">
      <c r="L443" s="40"/>
    </row>
    <row r="444" spans="12:12" s="1" customFormat="1">
      <c r="L444" s="40"/>
    </row>
    <row r="445" spans="12:12" s="1" customFormat="1">
      <c r="L445" s="40"/>
    </row>
    <row r="446" spans="12:12" s="1" customFormat="1">
      <c r="L446" s="40"/>
    </row>
    <row r="447" spans="12:12" s="1" customFormat="1">
      <c r="L447" s="40"/>
    </row>
    <row r="448" spans="12:12" s="1" customFormat="1">
      <c r="L448" s="40"/>
    </row>
    <row r="449" spans="12:12" s="1" customFormat="1">
      <c r="L449" s="40"/>
    </row>
    <row r="450" spans="12:12" s="1" customFormat="1">
      <c r="L450" s="40"/>
    </row>
    <row r="451" spans="12:12" s="1" customFormat="1">
      <c r="L451" s="40"/>
    </row>
    <row r="452" spans="12:12" s="1" customFormat="1">
      <c r="L452" s="40"/>
    </row>
    <row r="453" spans="12:12" s="1" customFormat="1">
      <c r="L453" s="40"/>
    </row>
    <row r="454" spans="12:12" s="1" customFormat="1">
      <c r="L454" s="40"/>
    </row>
    <row r="455" spans="12:12" s="1" customFormat="1">
      <c r="L455" s="40"/>
    </row>
    <row r="456" spans="12:12" s="1" customFormat="1">
      <c r="L456" s="40"/>
    </row>
    <row r="457" spans="12:12" s="1" customFormat="1">
      <c r="L457" s="40"/>
    </row>
    <row r="458" spans="12:12" s="1" customFormat="1">
      <c r="L458" s="40"/>
    </row>
    <row r="459" spans="12:12" s="1" customFormat="1">
      <c r="L459" s="40"/>
    </row>
    <row r="460" spans="12:12" s="1" customFormat="1">
      <c r="L460" s="40"/>
    </row>
    <row r="461" spans="12:12" s="1" customFormat="1">
      <c r="L461" s="40"/>
    </row>
    <row r="462" spans="12:12" s="1" customFormat="1">
      <c r="L462" s="40"/>
    </row>
    <row r="463" spans="12:12" s="1" customFormat="1">
      <c r="L463" s="40"/>
    </row>
    <row r="464" spans="12:12" s="1" customFormat="1">
      <c r="L464" s="40"/>
    </row>
    <row r="465" spans="12:12" s="1" customFormat="1">
      <c r="L465" s="40"/>
    </row>
    <row r="466" spans="12:12" s="1" customFormat="1">
      <c r="L466" s="40"/>
    </row>
    <row r="467" spans="12:12" s="1" customFormat="1">
      <c r="L467" s="40"/>
    </row>
    <row r="468" spans="12:12" s="1" customFormat="1">
      <c r="L468" s="40"/>
    </row>
    <row r="469" spans="12:12" s="1" customFormat="1">
      <c r="L469" s="40"/>
    </row>
    <row r="470" spans="12:12" s="1" customFormat="1">
      <c r="L470" s="40"/>
    </row>
    <row r="471" spans="12:12" s="1" customFormat="1">
      <c r="L471" s="40"/>
    </row>
    <row r="472" spans="12:12" s="1" customFormat="1">
      <c r="L472" s="40"/>
    </row>
    <row r="473" spans="12:12" s="1" customFormat="1">
      <c r="L473" s="40"/>
    </row>
    <row r="474" spans="12:12" s="1" customFormat="1">
      <c r="L474" s="40"/>
    </row>
    <row r="475" spans="12:12" s="1" customFormat="1">
      <c r="L475" s="40"/>
    </row>
    <row r="476" spans="12:12" s="1" customFormat="1">
      <c r="L476" s="40"/>
    </row>
    <row r="477" spans="12:12" s="1" customFormat="1">
      <c r="L477" s="40"/>
    </row>
    <row r="478" spans="12:12" s="1" customFormat="1">
      <c r="L478" s="40"/>
    </row>
    <row r="479" spans="12:12" s="1" customFormat="1">
      <c r="L479" s="40"/>
    </row>
    <row r="480" spans="12:12" s="1" customFormat="1">
      <c r="L480" s="40"/>
    </row>
    <row r="481" spans="12:12" s="1" customFormat="1">
      <c r="L481" s="40"/>
    </row>
    <row r="482" spans="12:12" s="1" customFormat="1">
      <c r="L482" s="40"/>
    </row>
    <row r="483" spans="12:12" s="1" customFormat="1">
      <c r="L483" s="40"/>
    </row>
    <row r="484" spans="12:12" s="1" customFormat="1">
      <c r="L484" s="40"/>
    </row>
    <row r="485" spans="12:12" s="1" customFormat="1">
      <c r="L485" s="40"/>
    </row>
    <row r="486" spans="12:12" s="1" customFormat="1">
      <c r="L486" s="40"/>
    </row>
    <row r="487" spans="12:12" s="1" customFormat="1">
      <c r="L487" s="40"/>
    </row>
    <row r="488" spans="12:12" s="1" customFormat="1">
      <c r="L488" s="40"/>
    </row>
    <row r="489" spans="12:12" s="1" customFormat="1">
      <c r="L489" s="40"/>
    </row>
    <row r="490" spans="12:12" s="1" customFormat="1">
      <c r="L490" s="40"/>
    </row>
    <row r="491" spans="12:12" s="1" customFormat="1">
      <c r="L491" s="40"/>
    </row>
    <row r="492" spans="12:12" s="1" customFormat="1">
      <c r="L492" s="40"/>
    </row>
    <row r="493" spans="12:12" s="1" customFormat="1">
      <c r="L493" s="40"/>
    </row>
    <row r="494" spans="12:12" s="1" customFormat="1">
      <c r="L494" s="40"/>
    </row>
    <row r="495" spans="12:12" s="1" customFormat="1">
      <c r="L495" s="40"/>
    </row>
    <row r="496" spans="12:12" s="1" customFormat="1">
      <c r="L496" s="40"/>
    </row>
    <row r="497" spans="12:12" s="1" customFormat="1">
      <c r="L497" s="40"/>
    </row>
    <row r="498" spans="12:12" s="1" customFormat="1">
      <c r="L498" s="40"/>
    </row>
    <row r="499" spans="12:12" s="1" customFormat="1">
      <c r="L499" s="40"/>
    </row>
    <row r="500" spans="12:12" s="1" customFormat="1">
      <c r="L500" s="40"/>
    </row>
    <row r="501" spans="12:12" s="1" customFormat="1">
      <c r="L501" s="40"/>
    </row>
    <row r="502" spans="12:12" s="1" customFormat="1">
      <c r="L502" s="40"/>
    </row>
    <row r="503" spans="12:12" s="1" customFormat="1">
      <c r="L503" s="40"/>
    </row>
    <row r="504" spans="12:12" s="1" customFormat="1">
      <c r="L504" s="40"/>
    </row>
    <row r="505" spans="12:12" s="1" customFormat="1">
      <c r="L505" s="40"/>
    </row>
    <row r="506" spans="12:12" s="1" customFormat="1">
      <c r="L506" s="40"/>
    </row>
    <row r="507" spans="12:12" s="1" customFormat="1">
      <c r="L507" s="40"/>
    </row>
    <row r="508" spans="12:12" s="1" customFormat="1">
      <c r="L508" s="40"/>
    </row>
    <row r="509" spans="12:12" s="1" customFormat="1">
      <c r="L509" s="40"/>
    </row>
    <row r="510" spans="12:12" s="1" customFormat="1">
      <c r="L510" s="40"/>
    </row>
    <row r="511" spans="12:12" s="1" customFormat="1">
      <c r="L511" s="40"/>
    </row>
    <row r="512" spans="12:12" s="1" customFormat="1">
      <c r="L512" s="40"/>
    </row>
    <row r="513" spans="12:12" s="1" customFormat="1">
      <c r="L513" s="40"/>
    </row>
    <row r="514" spans="12:12" s="1" customFormat="1">
      <c r="L514" s="40"/>
    </row>
    <row r="515" spans="12:12" s="1" customFormat="1">
      <c r="L515" s="40"/>
    </row>
    <row r="516" spans="12:12" s="1" customFormat="1">
      <c r="L516" s="40"/>
    </row>
    <row r="517" spans="12:12" s="1" customFormat="1">
      <c r="L517" s="40"/>
    </row>
    <row r="518" spans="12:12" s="1" customFormat="1">
      <c r="L518" s="40"/>
    </row>
    <row r="519" spans="12:12" s="1" customFormat="1">
      <c r="L519" s="40"/>
    </row>
    <row r="520" spans="12:12" s="1" customFormat="1">
      <c r="L520" s="40"/>
    </row>
    <row r="521" spans="12:12" s="1" customFormat="1">
      <c r="L521" s="40"/>
    </row>
    <row r="522" spans="12:12" s="1" customFormat="1">
      <c r="L522" s="40"/>
    </row>
    <row r="523" spans="12:12" s="1" customFormat="1">
      <c r="L523" s="40"/>
    </row>
    <row r="524" spans="12:12" s="1" customFormat="1">
      <c r="L524" s="40"/>
    </row>
    <row r="525" spans="12:12" s="1" customFormat="1">
      <c r="L525" s="40"/>
    </row>
    <row r="526" spans="12:12" s="1" customFormat="1">
      <c r="L526" s="40"/>
    </row>
    <row r="527" spans="12:12" s="1" customFormat="1">
      <c r="L527" s="40"/>
    </row>
    <row r="528" spans="12:12" s="1" customFormat="1">
      <c r="L528" s="40"/>
    </row>
    <row r="529" spans="12:12" s="1" customFormat="1">
      <c r="L529" s="40"/>
    </row>
    <row r="530" spans="12:12" s="1" customFormat="1">
      <c r="L530" s="40"/>
    </row>
    <row r="531" spans="12:12" s="1" customFormat="1">
      <c r="L531" s="40"/>
    </row>
    <row r="532" spans="12:12" s="1" customFormat="1">
      <c r="L532" s="40"/>
    </row>
    <row r="533" spans="12:12" s="1" customFormat="1">
      <c r="L533" s="40"/>
    </row>
    <row r="534" spans="12:12" s="1" customFormat="1">
      <c r="L534" s="40"/>
    </row>
    <row r="535" spans="12:12" s="1" customFormat="1">
      <c r="L535" s="40"/>
    </row>
    <row r="536" spans="12:12" s="1" customFormat="1">
      <c r="L536" s="40"/>
    </row>
    <row r="537" spans="12:12" s="1" customFormat="1">
      <c r="L537" s="40"/>
    </row>
    <row r="538" spans="12:12" s="1" customFormat="1">
      <c r="L538" s="40"/>
    </row>
    <row r="539" spans="12:12" s="1" customFormat="1">
      <c r="L539" s="40"/>
    </row>
    <row r="540" spans="12:12" s="1" customFormat="1">
      <c r="L540" s="40"/>
    </row>
    <row r="541" spans="12:12" s="1" customFormat="1">
      <c r="L541" s="40"/>
    </row>
    <row r="542" spans="12:12" s="1" customFormat="1">
      <c r="L542" s="40"/>
    </row>
    <row r="543" spans="12:12" s="1" customFormat="1">
      <c r="L543" s="40"/>
    </row>
    <row r="544" spans="12:12" s="1" customFormat="1">
      <c r="L544" s="40"/>
    </row>
    <row r="545" spans="12:12" s="1" customFormat="1">
      <c r="L545" s="40"/>
    </row>
    <row r="546" spans="12:12" s="1" customFormat="1">
      <c r="L546" s="40"/>
    </row>
    <row r="547" spans="12:12" s="1" customFormat="1">
      <c r="L547" s="40"/>
    </row>
    <row r="548" spans="12:12" s="1" customFormat="1">
      <c r="L548" s="40"/>
    </row>
    <row r="549" spans="12:12" s="1" customFormat="1">
      <c r="L549" s="40"/>
    </row>
    <row r="550" spans="12:12" s="1" customFormat="1">
      <c r="L550" s="40"/>
    </row>
    <row r="551" spans="12:12" s="1" customFormat="1">
      <c r="L551" s="40"/>
    </row>
    <row r="552" spans="12:12" s="1" customFormat="1">
      <c r="L552" s="40"/>
    </row>
    <row r="553" spans="12:12" s="1" customFormat="1">
      <c r="L553" s="40"/>
    </row>
    <row r="554" spans="12:12" s="1" customFormat="1">
      <c r="L554" s="40"/>
    </row>
    <row r="555" spans="12:12" s="1" customFormat="1">
      <c r="L555" s="40"/>
    </row>
    <row r="556" spans="12:12" s="1" customFormat="1">
      <c r="L556" s="40"/>
    </row>
    <row r="557" spans="12:12" s="1" customFormat="1">
      <c r="L557" s="40"/>
    </row>
    <row r="558" spans="12:12" s="1" customFormat="1">
      <c r="L558" s="40"/>
    </row>
    <row r="559" spans="12:12" s="1" customFormat="1">
      <c r="L559" s="40"/>
    </row>
    <row r="560" spans="12:12" s="1" customFormat="1">
      <c r="L560" s="40"/>
    </row>
    <row r="561" spans="12:12" s="1" customFormat="1">
      <c r="L561" s="40"/>
    </row>
    <row r="562" spans="12:12" s="1" customFormat="1">
      <c r="L562" s="40"/>
    </row>
    <row r="563" spans="12:12" s="1" customFormat="1">
      <c r="L563" s="40"/>
    </row>
    <row r="564" spans="12:12" s="1" customFormat="1">
      <c r="L564" s="40"/>
    </row>
    <row r="565" spans="12:12" s="1" customFormat="1">
      <c r="L565" s="40"/>
    </row>
    <row r="566" spans="12:12" s="1" customFormat="1">
      <c r="L566" s="40"/>
    </row>
    <row r="567" spans="12:12" s="1" customFormat="1">
      <c r="L567" s="40"/>
    </row>
    <row r="568" spans="12:12" s="1" customFormat="1">
      <c r="L568" s="40"/>
    </row>
    <row r="569" spans="12:12" s="1" customFormat="1">
      <c r="L569" s="40"/>
    </row>
    <row r="570" spans="12:12" s="1" customFormat="1">
      <c r="L570" s="40"/>
    </row>
    <row r="571" spans="12:12" s="1" customFormat="1">
      <c r="L571" s="40"/>
    </row>
    <row r="572" spans="12:12" s="1" customFormat="1">
      <c r="L572" s="40"/>
    </row>
    <row r="573" spans="12:12" s="1" customFormat="1">
      <c r="L573" s="40"/>
    </row>
    <row r="574" spans="12:12" s="1" customFormat="1">
      <c r="L574" s="40"/>
    </row>
    <row r="575" spans="12:12" s="1" customFormat="1">
      <c r="L575" s="40"/>
    </row>
    <row r="576" spans="12:12" s="1" customFormat="1">
      <c r="L576" s="40"/>
    </row>
    <row r="577" spans="12:12" s="1" customFormat="1">
      <c r="L577" s="40"/>
    </row>
    <row r="578" spans="12:12" s="1" customFormat="1">
      <c r="L578" s="40"/>
    </row>
    <row r="579" spans="12:12" s="1" customFormat="1">
      <c r="L579" s="40"/>
    </row>
    <row r="580" spans="12:12" s="1" customFormat="1">
      <c r="L580" s="40"/>
    </row>
    <row r="581" spans="12:12" s="1" customFormat="1">
      <c r="L581" s="40"/>
    </row>
    <row r="582" spans="12:12" s="1" customFormat="1">
      <c r="L582" s="40"/>
    </row>
    <row r="583" spans="12:12" s="1" customFormat="1">
      <c r="L583" s="40"/>
    </row>
    <row r="584" spans="12:12" s="1" customFormat="1">
      <c r="L584" s="40"/>
    </row>
    <row r="585" spans="12:12" s="1" customFormat="1">
      <c r="L585" s="40"/>
    </row>
    <row r="586" spans="12:12" s="1" customFormat="1">
      <c r="L586" s="40"/>
    </row>
    <row r="587" spans="12:12" s="1" customFormat="1">
      <c r="L587" s="40"/>
    </row>
    <row r="588" spans="12:12" s="1" customFormat="1">
      <c r="L588" s="40"/>
    </row>
    <row r="589" spans="12:12" s="1" customFormat="1">
      <c r="L589" s="40"/>
    </row>
    <row r="590" spans="12:12" s="1" customFormat="1">
      <c r="L590" s="40"/>
    </row>
    <row r="591" spans="12:12" s="1" customFormat="1">
      <c r="L591" s="40"/>
    </row>
    <row r="592" spans="12:12" s="1" customFormat="1">
      <c r="L592" s="40"/>
    </row>
    <row r="593" spans="12:12" s="1" customFormat="1">
      <c r="L593" s="40"/>
    </row>
    <row r="594" spans="12:12" s="1" customFormat="1">
      <c r="L594" s="40"/>
    </row>
    <row r="595" spans="12:12" s="1" customFormat="1">
      <c r="L595" s="40"/>
    </row>
    <row r="596" spans="12:12" s="1" customFormat="1">
      <c r="L596" s="40"/>
    </row>
    <row r="597" spans="12:12" s="1" customFormat="1">
      <c r="L597" s="40"/>
    </row>
    <row r="598" spans="12:12" s="1" customFormat="1">
      <c r="L598" s="40"/>
    </row>
    <row r="599" spans="12:12" s="1" customFormat="1">
      <c r="L599" s="40"/>
    </row>
    <row r="600" spans="12:12" s="1" customFormat="1">
      <c r="L600" s="40"/>
    </row>
    <row r="601" spans="12:12" s="1" customFormat="1">
      <c r="L601" s="40"/>
    </row>
    <row r="602" spans="12:12" s="1" customFormat="1">
      <c r="L602" s="40"/>
    </row>
    <row r="603" spans="12:12" s="1" customFormat="1">
      <c r="L603" s="40"/>
    </row>
    <row r="604" spans="12:12" s="1" customFormat="1">
      <c r="L604" s="40"/>
    </row>
    <row r="605" spans="12:12" s="1" customFormat="1">
      <c r="L605" s="40"/>
    </row>
    <row r="606" spans="12:12" s="1" customFormat="1">
      <c r="L606" s="40"/>
    </row>
    <row r="607" spans="12:12" s="1" customFormat="1">
      <c r="L607" s="40"/>
    </row>
    <row r="608" spans="12:12" s="1" customFormat="1">
      <c r="L608" s="40"/>
    </row>
    <row r="609" spans="12:12" s="1" customFormat="1">
      <c r="L609" s="40"/>
    </row>
    <row r="610" spans="12:12" s="1" customFormat="1">
      <c r="L610" s="40"/>
    </row>
    <row r="611" spans="12:12" s="1" customFormat="1">
      <c r="L611" s="40"/>
    </row>
    <row r="612" spans="12:12" s="1" customFormat="1">
      <c r="L612" s="40"/>
    </row>
    <row r="613" spans="12:12" s="1" customFormat="1">
      <c r="L613" s="40"/>
    </row>
    <row r="614" spans="12:12" s="1" customFormat="1">
      <c r="L614" s="40"/>
    </row>
    <row r="615" spans="12:12" s="1" customFormat="1">
      <c r="L615" s="40"/>
    </row>
    <row r="616" spans="12:12" s="1" customFormat="1">
      <c r="L616" s="40"/>
    </row>
    <row r="617" spans="12:12" s="1" customFormat="1">
      <c r="L617" s="40"/>
    </row>
    <row r="618" spans="12:12" s="1" customFormat="1">
      <c r="L618" s="40"/>
    </row>
    <row r="619" spans="12:12" s="1" customFormat="1">
      <c r="L619" s="40"/>
    </row>
    <row r="620" spans="12:12" s="1" customFormat="1">
      <c r="L620" s="40"/>
    </row>
    <row r="621" spans="12:12" s="1" customFormat="1">
      <c r="L621" s="40"/>
    </row>
    <row r="622" spans="12:12" s="1" customFormat="1">
      <c r="L622" s="40"/>
    </row>
    <row r="623" spans="12:12" s="1" customFormat="1">
      <c r="L623" s="40"/>
    </row>
    <row r="624" spans="12:12" s="1" customFormat="1">
      <c r="L624" s="40"/>
    </row>
    <row r="625" spans="12:12" s="1" customFormat="1">
      <c r="L625" s="40"/>
    </row>
    <row r="626" spans="12:12" s="1" customFormat="1">
      <c r="L626" s="40"/>
    </row>
    <row r="627" spans="12:12" s="1" customFormat="1">
      <c r="L627" s="40"/>
    </row>
    <row r="628" spans="12:12" s="1" customFormat="1">
      <c r="L628" s="40"/>
    </row>
    <row r="629" spans="12:12" s="1" customFormat="1">
      <c r="L629" s="40"/>
    </row>
    <row r="630" spans="12:12" s="1" customFormat="1">
      <c r="L630" s="40"/>
    </row>
    <row r="631" spans="12:12" s="1" customFormat="1">
      <c r="L631" s="40"/>
    </row>
    <row r="632" spans="12:12" s="1" customFormat="1">
      <c r="L632" s="40"/>
    </row>
    <row r="633" spans="12:12" s="1" customFormat="1">
      <c r="L633" s="40"/>
    </row>
    <row r="634" spans="12:12" s="1" customFormat="1">
      <c r="L634" s="40"/>
    </row>
    <row r="635" spans="12:12" s="1" customFormat="1">
      <c r="L635" s="40"/>
    </row>
    <row r="636" spans="12:12" s="1" customFormat="1">
      <c r="L636" s="40"/>
    </row>
    <row r="637" spans="12:12" s="1" customFormat="1">
      <c r="L637" s="40"/>
    </row>
    <row r="638" spans="12:12" s="1" customFormat="1">
      <c r="L638" s="40"/>
    </row>
    <row r="639" spans="12:12" s="1" customFormat="1">
      <c r="L639" s="40"/>
    </row>
    <row r="640" spans="12:12" s="1" customFormat="1">
      <c r="L640" s="40"/>
    </row>
    <row r="641" spans="12:12" s="1" customFormat="1">
      <c r="L641" s="40"/>
    </row>
    <row r="642" spans="12:12" s="1" customFormat="1">
      <c r="L642" s="40"/>
    </row>
    <row r="643" spans="12:12" s="1" customFormat="1">
      <c r="L643" s="40"/>
    </row>
    <row r="644" spans="12:12" s="1" customFormat="1">
      <c r="L644" s="40"/>
    </row>
    <row r="645" spans="12:12" s="1" customFormat="1">
      <c r="L645" s="40"/>
    </row>
    <row r="646" spans="12:12" s="1" customFormat="1">
      <c r="L646" s="40"/>
    </row>
    <row r="647" spans="12:12" s="1" customFormat="1">
      <c r="L647" s="40"/>
    </row>
    <row r="648" spans="12:12" s="1" customFormat="1">
      <c r="L648" s="40"/>
    </row>
    <row r="649" spans="12:12" s="1" customFormat="1">
      <c r="L649" s="40"/>
    </row>
    <row r="650" spans="12:12" s="1" customFormat="1">
      <c r="L650" s="40"/>
    </row>
    <row r="651" spans="12:12" s="1" customFormat="1">
      <c r="L651" s="40"/>
    </row>
    <row r="652" spans="12:12" s="1" customFormat="1">
      <c r="L652" s="40"/>
    </row>
    <row r="653" spans="12:12" s="1" customFormat="1">
      <c r="L653" s="40"/>
    </row>
    <row r="654" spans="12:12" s="1" customFormat="1">
      <c r="L654" s="40"/>
    </row>
    <row r="655" spans="12:12" s="1" customFormat="1">
      <c r="L655" s="40"/>
    </row>
    <row r="656" spans="12:12" s="1" customFormat="1">
      <c r="L656" s="40"/>
    </row>
    <row r="657" spans="12:12" s="1" customFormat="1">
      <c r="L657" s="40"/>
    </row>
    <row r="658" spans="12:12" s="1" customFormat="1">
      <c r="L658" s="40"/>
    </row>
    <row r="659" spans="12:12" s="1" customFormat="1">
      <c r="L659" s="40"/>
    </row>
    <row r="660" spans="12:12" s="1" customFormat="1">
      <c r="L660" s="40"/>
    </row>
    <row r="661" spans="12:12" s="1" customFormat="1">
      <c r="L661" s="40"/>
    </row>
    <row r="662" spans="12:12" s="1" customFormat="1">
      <c r="L662" s="40"/>
    </row>
    <row r="663" spans="12:12" s="1" customFormat="1">
      <c r="L663" s="40"/>
    </row>
    <row r="664" spans="12:12" s="1" customFormat="1">
      <c r="L664" s="40"/>
    </row>
    <row r="665" spans="12:12" s="1" customFormat="1">
      <c r="L665" s="40"/>
    </row>
    <row r="666" spans="12:12" s="1" customFormat="1">
      <c r="L666" s="40"/>
    </row>
    <row r="667" spans="12:12" s="1" customFormat="1">
      <c r="L667" s="40"/>
    </row>
    <row r="668" spans="12:12" s="1" customFormat="1">
      <c r="L668" s="40"/>
    </row>
    <row r="669" spans="12:12" s="1" customFormat="1">
      <c r="L669" s="40"/>
    </row>
    <row r="670" spans="12:12" s="1" customFormat="1">
      <c r="L670" s="40"/>
    </row>
    <row r="671" spans="12:12" s="1" customFormat="1">
      <c r="L671" s="40"/>
    </row>
    <row r="672" spans="12:12" s="1" customFormat="1">
      <c r="L672" s="40"/>
    </row>
    <row r="673" spans="12:12" s="1" customFormat="1">
      <c r="L673" s="40"/>
    </row>
    <row r="674" spans="12:12" s="1" customFormat="1">
      <c r="L674" s="40"/>
    </row>
    <row r="675" spans="12:12" s="1" customFormat="1">
      <c r="L675" s="40"/>
    </row>
    <row r="676" spans="12:12" s="1" customFormat="1">
      <c r="L676" s="40"/>
    </row>
    <row r="677" spans="12:12" s="1" customFormat="1">
      <c r="L677" s="40"/>
    </row>
    <row r="678" spans="12:12" s="1" customFormat="1">
      <c r="L678" s="40"/>
    </row>
    <row r="679" spans="12:12" s="1" customFormat="1">
      <c r="L679" s="40"/>
    </row>
    <row r="680" spans="12:12" s="1" customFormat="1">
      <c r="L680" s="40"/>
    </row>
    <row r="681" spans="12:12" s="1" customFormat="1">
      <c r="L681" s="40"/>
    </row>
    <row r="682" spans="12:12" s="1" customFormat="1">
      <c r="L682" s="40"/>
    </row>
    <row r="683" spans="12:12" s="1" customFormat="1">
      <c r="L683" s="40"/>
    </row>
    <row r="684" spans="12:12" s="1" customFormat="1">
      <c r="L684" s="40"/>
    </row>
    <row r="685" spans="12:12" s="1" customFormat="1">
      <c r="L685" s="40"/>
    </row>
    <row r="686" spans="12:12" s="1" customFormat="1">
      <c r="L686" s="40"/>
    </row>
    <row r="687" spans="12:12" s="1" customFormat="1">
      <c r="L687" s="40"/>
    </row>
    <row r="688" spans="12:12" s="1" customFormat="1">
      <c r="L688" s="40"/>
    </row>
    <row r="689" spans="12:12" s="1" customFormat="1">
      <c r="L689" s="40"/>
    </row>
    <row r="690" spans="12:12" s="1" customFormat="1">
      <c r="L690" s="40"/>
    </row>
    <row r="691" spans="12:12" s="1" customFormat="1">
      <c r="L691" s="40"/>
    </row>
    <row r="692" spans="12:12" s="1" customFormat="1">
      <c r="L692" s="40"/>
    </row>
    <row r="693" spans="12:12" s="1" customFormat="1">
      <c r="L693" s="40"/>
    </row>
    <row r="694" spans="12:12" s="1" customFormat="1">
      <c r="L694" s="40"/>
    </row>
    <row r="695" spans="12:12" s="1" customFormat="1">
      <c r="L695" s="40"/>
    </row>
    <row r="696" spans="12:12" s="1" customFormat="1">
      <c r="L696" s="40"/>
    </row>
    <row r="697" spans="12:12" s="1" customFormat="1">
      <c r="L697" s="40"/>
    </row>
    <row r="698" spans="12:12" s="1" customFormat="1">
      <c r="L698" s="40"/>
    </row>
    <row r="699" spans="12:12" s="1" customFormat="1">
      <c r="L699" s="40"/>
    </row>
    <row r="700" spans="12:12" s="1" customFormat="1">
      <c r="L700" s="40"/>
    </row>
    <row r="701" spans="12:12" s="1" customFormat="1">
      <c r="L701" s="40"/>
    </row>
    <row r="702" spans="12:12" s="1" customFormat="1">
      <c r="L702" s="40"/>
    </row>
    <row r="703" spans="12:12" s="1" customFormat="1">
      <c r="L703" s="40"/>
    </row>
    <row r="704" spans="12:12" s="1" customFormat="1">
      <c r="L704" s="40"/>
    </row>
    <row r="705" spans="12:12" s="1" customFormat="1">
      <c r="L705" s="40"/>
    </row>
    <row r="706" spans="12:12" s="1" customFormat="1">
      <c r="L706" s="40"/>
    </row>
    <row r="707" spans="12:12" s="1" customFormat="1">
      <c r="L707" s="40"/>
    </row>
    <row r="708" spans="12:12" s="1" customFormat="1">
      <c r="L708" s="40"/>
    </row>
    <row r="709" spans="12:12" s="1" customFormat="1">
      <c r="L709" s="40"/>
    </row>
    <row r="710" spans="12:12" s="1" customFormat="1">
      <c r="L710" s="40"/>
    </row>
    <row r="711" spans="12:12" s="1" customFormat="1">
      <c r="L711" s="40"/>
    </row>
    <row r="712" spans="12:12" s="1" customFormat="1">
      <c r="L712" s="40"/>
    </row>
    <row r="713" spans="12:12" s="1" customFormat="1">
      <c r="L713" s="40"/>
    </row>
    <row r="714" spans="12:12" s="1" customFormat="1">
      <c r="L714" s="40"/>
    </row>
    <row r="715" spans="12:12" s="1" customFormat="1">
      <c r="L715" s="40"/>
    </row>
    <row r="716" spans="12:12" s="1" customFormat="1">
      <c r="L716" s="40"/>
    </row>
    <row r="717" spans="12:12" s="1" customFormat="1">
      <c r="L717" s="40"/>
    </row>
    <row r="718" spans="12:12" s="1" customFormat="1">
      <c r="L718" s="40"/>
    </row>
    <row r="719" spans="12:12" s="1" customFormat="1">
      <c r="L719" s="40"/>
    </row>
    <row r="720" spans="12:12" s="1" customFormat="1">
      <c r="L720" s="40"/>
    </row>
    <row r="721" spans="12:12" s="1" customFormat="1">
      <c r="L721" s="40"/>
    </row>
    <row r="722" spans="12:12" s="1" customFormat="1">
      <c r="L722" s="40"/>
    </row>
    <row r="723" spans="12:12" s="1" customFormat="1">
      <c r="L723" s="40"/>
    </row>
    <row r="724" spans="12:12" s="1" customFormat="1">
      <c r="L724" s="40"/>
    </row>
    <row r="725" spans="12:12" s="1" customFormat="1">
      <c r="L725" s="40"/>
    </row>
    <row r="726" spans="12:12" s="1" customFormat="1">
      <c r="L726" s="40"/>
    </row>
    <row r="727" spans="12:12" s="1" customFormat="1">
      <c r="L727" s="40"/>
    </row>
    <row r="728" spans="12:12" s="1" customFormat="1">
      <c r="L728" s="40"/>
    </row>
    <row r="729" spans="12:12" s="1" customFormat="1">
      <c r="L729" s="40"/>
    </row>
    <row r="730" spans="12:12" s="1" customFormat="1">
      <c r="L730" s="40"/>
    </row>
    <row r="731" spans="12:12" s="1" customFormat="1">
      <c r="L731" s="40"/>
    </row>
    <row r="732" spans="12:12" s="1" customFormat="1">
      <c r="L732" s="40"/>
    </row>
    <row r="733" spans="12:12" s="1" customFormat="1">
      <c r="L733" s="40"/>
    </row>
    <row r="734" spans="12:12" s="1" customFormat="1">
      <c r="L734" s="40"/>
    </row>
    <row r="735" spans="12:12" s="1" customFormat="1">
      <c r="L735" s="40"/>
    </row>
    <row r="736" spans="12:12" s="1" customFormat="1">
      <c r="L736" s="40"/>
    </row>
    <row r="737" spans="12:12" s="1" customFormat="1">
      <c r="L737" s="40"/>
    </row>
    <row r="738" spans="12:12" s="1" customFormat="1">
      <c r="L738" s="40"/>
    </row>
    <row r="739" spans="12:12" s="1" customFormat="1">
      <c r="L739" s="40"/>
    </row>
    <row r="740" spans="12:12" s="1" customFormat="1">
      <c r="L740" s="40"/>
    </row>
    <row r="741" spans="12:12" s="1" customFormat="1">
      <c r="L741" s="40"/>
    </row>
    <row r="742" spans="12:12" s="1" customFormat="1">
      <c r="L742" s="40"/>
    </row>
    <row r="743" spans="12:12" s="1" customFormat="1">
      <c r="L743" s="40"/>
    </row>
    <row r="744" spans="12:12" s="1" customFormat="1">
      <c r="L744" s="40"/>
    </row>
    <row r="745" spans="12:12" s="1" customFormat="1">
      <c r="L745" s="40"/>
    </row>
    <row r="746" spans="12:12" s="1" customFormat="1">
      <c r="L746" s="40"/>
    </row>
    <row r="747" spans="12:12" s="1" customFormat="1">
      <c r="L747" s="40"/>
    </row>
    <row r="748" spans="12:12" s="1" customFormat="1">
      <c r="L748" s="40"/>
    </row>
    <row r="749" spans="12:12" s="1" customFormat="1">
      <c r="L749" s="40"/>
    </row>
    <row r="750" spans="12:12" s="1" customFormat="1">
      <c r="L750" s="40"/>
    </row>
    <row r="751" spans="12:12" s="1" customFormat="1">
      <c r="L751" s="40"/>
    </row>
    <row r="752" spans="12:12" s="1" customFormat="1">
      <c r="L752" s="40"/>
    </row>
    <row r="753" spans="12:12" s="1" customFormat="1">
      <c r="L753" s="40"/>
    </row>
    <row r="754" spans="12:12" s="1" customFormat="1">
      <c r="L754" s="40"/>
    </row>
    <row r="755" spans="12:12" s="1" customFormat="1">
      <c r="L755" s="40"/>
    </row>
    <row r="756" spans="12:12" s="1" customFormat="1">
      <c r="L756" s="40"/>
    </row>
    <row r="757" spans="12:12" s="1" customFormat="1">
      <c r="L757" s="40"/>
    </row>
    <row r="758" spans="12:12" s="1" customFormat="1">
      <c r="L758" s="40"/>
    </row>
    <row r="759" spans="12:12" s="1" customFormat="1">
      <c r="L759" s="40"/>
    </row>
    <row r="760" spans="12:12" s="1" customFormat="1">
      <c r="L760" s="40"/>
    </row>
    <row r="761" spans="12:12" s="1" customFormat="1">
      <c r="L761" s="40"/>
    </row>
    <row r="762" spans="12:12" s="1" customFormat="1">
      <c r="L762" s="40"/>
    </row>
    <row r="763" spans="12:12" s="1" customFormat="1">
      <c r="L763" s="40"/>
    </row>
    <row r="764" spans="12:12" s="1" customFormat="1">
      <c r="L764" s="40"/>
    </row>
    <row r="765" spans="12:12" s="1" customFormat="1">
      <c r="L765" s="40"/>
    </row>
    <row r="766" spans="12:12" s="1" customFormat="1">
      <c r="L766" s="40"/>
    </row>
    <row r="767" spans="12:12" s="1" customFormat="1">
      <c r="L767" s="40"/>
    </row>
    <row r="768" spans="12:12" s="1" customFormat="1">
      <c r="L768" s="40"/>
    </row>
    <row r="769" spans="12:12" s="1" customFormat="1">
      <c r="L769" s="40"/>
    </row>
    <row r="770" spans="12:12" s="1" customFormat="1">
      <c r="L770" s="40"/>
    </row>
    <row r="771" spans="12:12" s="1" customFormat="1">
      <c r="L771" s="40"/>
    </row>
    <row r="772" spans="12:12" s="1" customFormat="1">
      <c r="L772" s="40"/>
    </row>
    <row r="773" spans="12:12" s="1" customFormat="1">
      <c r="L773" s="40"/>
    </row>
    <row r="774" spans="12:12" s="1" customFormat="1">
      <c r="L774" s="40"/>
    </row>
    <row r="775" spans="12:12" s="1" customFormat="1">
      <c r="L775" s="40"/>
    </row>
    <row r="776" spans="12:12" s="1" customFormat="1">
      <c r="L776" s="40"/>
    </row>
    <row r="777" spans="12:12" s="1" customFormat="1">
      <c r="L777" s="40"/>
    </row>
    <row r="778" spans="12:12" s="1" customFormat="1">
      <c r="L778" s="40"/>
    </row>
    <row r="779" spans="12:12" s="1" customFormat="1">
      <c r="L779" s="40"/>
    </row>
    <row r="780" spans="12:12" s="1" customFormat="1">
      <c r="L780" s="40"/>
    </row>
    <row r="781" spans="12:12" s="1" customFormat="1">
      <c r="L781" s="40"/>
    </row>
    <row r="782" spans="12:12" s="1" customFormat="1">
      <c r="L782" s="40"/>
    </row>
    <row r="783" spans="12:12" s="1" customFormat="1">
      <c r="L783" s="40"/>
    </row>
    <row r="784" spans="12:12" s="1" customFormat="1">
      <c r="L784" s="40"/>
    </row>
    <row r="785" spans="12:12" s="1" customFormat="1">
      <c r="L785" s="40"/>
    </row>
    <row r="786" spans="12:12" s="1" customFormat="1">
      <c r="L786" s="40"/>
    </row>
    <row r="787" spans="12:12" s="1" customFormat="1">
      <c r="L787" s="40"/>
    </row>
    <row r="788" spans="12:12" s="1" customFormat="1">
      <c r="L788" s="40"/>
    </row>
    <row r="789" spans="12:12" s="1" customFormat="1">
      <c r="L789" s="40"/>
    </row>
    <row r="790" spans="12:12" s="1" customFormat="1">
      <c r="L790" s="40"/>
    </row>
    <row r="791" spans="12:12" s="1" customFormat="1">
      <c r="L791" s="40"/>
    </row>
    <row r="792" spans="12:12" s="1" customFormat="1">
      <c r="L792" s="40"/>
    </row>
    <row r="793" spans="12:12" s="1" customFormat="1">
      <c r="L793" s="40"/>
    </row>
    <row r="794" spans="12:12" s="1" customFormat="1">
      <c r="L794" s="40"/>
    </row>
    <row r="795" spans="12:12" s="1" customFormat="1">
      <c r="L795" s="40"/>
    </row>
    <row r="796" spans="12:12" s="1" customFormat="1">
      <c r="L796" s="40"/>
    </row>
    <row r="797" spans="12:12" s="1" customFormat="1">
      <c r="L797" s="40"/>
    </row>
    <row r="798" spans="12:12" s="1" customFormat="1">
      <c r="L798" s="40"/>
    </row>
    <row r="799" spans="12:12" s="1" customFormat="1">
      <c r="L799" s="40"/>
    </row>
    <row r="800" spans="12:12" s="1" customFormat="1">
      <c r="L800" s="40"/>
    </row>
    <row r="801" spans="12:12" s="1" customFormat="1">
      <c r="L801" s="40"/>
    </row>
    <row r="802" spans="12:12" s="1" customFormat="1">
      <c r="L802" s="40"/>
    </row>
    <row r="803" spans="12:12" s="1" customFormat="1">
      <c r="L803" s="40"/>
    </row>
    <row r="804" spans="12:12" s="1" customFormat="1">
      <c r="L804" s="40"/>
    </row>
    <row r="805" spans="12:12" s="1" customFormat="1">
      <c r="L805" s="40"/>
    </row>
    <row r="806" spans="12:12" s="1" customFormat="1">
      <c r="L806" s="40"/>
    </row>
    <row r="807" spans="12:12" s="1" customFormat="1">
      <c r="L807" s="40"/>
    </row>
    <row r="808" spans="12:12" s="1" customFormat="1">
      <c r="L808" s="40"/>
    </row>
    <row r="809" spans="12:12" s="1" customFormat="1">
      <c r="L809" s="40"/>
    </row>
    <row r="810" spans="12:12" s="1" customFormat="1">
      <c r="L810" s="40"/>
    </row>
    <row r="811" spans="12:12" s="1" customFormat="1">
      <c r="L811" s="40"/>
    </row>
    <row r="812" spans="12:12" s="1" customFormat="1">
      <c r="L812" s="40"/>
    </row>
    <row r="813" spans="12:12" s="1" customFormat="1">
      <c r="L813" s="40"/>
    </row>
    <row r="814" spans="12:12" s="1" customFormat="1">
      <c r="L814" s="40"/>
    </row>
    <row r="815" spans="12:12" s="1" customFormat="1">
      <c r="L815" s="40"/>
    </row>
    <row r="816" spans="12:12" s="1" customFormat="1">
      <c r="L816" s="40"/>
    </row>
    <row r="817" spans="12:12" s="1" customFormat="1">
      <c r="L817" s="40"/>
    </row>
    <row r="818" spans="12:12" s="1" customFormat="1">
      <c r="L818" s="40"/>
    </row>
    <row r="819" spans="12:12" s="1" customFormat="1">
      <c r="L819" s="40"/>
    </row>
    <row r="820" spans="12:12" s="1" customFormat="1">
      <c r="L820" s="40"/>
    </row>
    <row r="821" spans="12:12" s="1" customFormat="1">
      <c r="L821" s="40"/>
    </row>
    <row r="822" spans="12:12" s="1" customFormat="1">
      <c r="L822" s="40"/>
    </row>
    <row r="823" spans="12:12" s="1" customFormat="1">
      <c r="L823" s="40"/>
    </row>
    <row r="824" spans="12:12" s="1" customFormat="1">
      <c r="L824" s="40"/>
    </row>
    <row r="825" spans="12:12" s="1" customFormat="1">
      <c r="L825" s="40"/>
    </row>
    <row r="826" spans="12:12" s="1" customFormat="1">
      <c r="L826" s="40"/>
    </row>
    <row r="827" spans="12:12" s="1" customFormat="1">
      <c r="L827" s="40"/>
    </row>
    <row r="828" spans="12:12" s="1" customFormat="1">
      <c r="L828" s="40"/>
    </row>
    <row r="829" spans="12:12" s="1" customFormat="1">
      <c r="L829" s="40"/>
    </row>
    <row r="830" spans="12:12" s="1" customFormat="1">
      <c r="L830" s="40"/>
    </row>
    <row r="831" spans="12:12" s="1" customFormat="1">
      <c r="L831" s="40"/>
    </row>
    <row r="832" spans="12:12" s="1" customFormat="1">
      <c r="L832" s="40"/>
    </row>
    <row r="833" spans="12:12" s="1" customFormat="1">
      <c r="L833" s="40"/>
    </row>
    <row r="834" spans="12:12" s="1" customFormat="1">
      <c r="L834" s="40"/>
    </row>
    <row r="835" spans="12:12" s="1" customFormat="1">
      <c r="L835" s="40"/>
    </row>
    <row r="836" spans="12:12" s="1" customFormat="1">
      <c r="L836" s="40"/>
    </row>
    <row r="837" spans="12:12" s="1" customFormat="1">
      <c r="L837" s="40"/>
    </row>
    <row r="838" spans="12:12" s="1" customFormat="1">
      <c r="L838" s="40"/>
    </row>
    <row r="839" spans="12:12" s="1" customFormat="1">
      <c r="L839" s="40"/>
    </row>
    <row r="840" spans="12:12" s="1" customFormat="1">
      <c r="L840" s="40"/>
    </row>
    <row r="841" spans="12:12" s="1" customFormat="1">
      <c r="L841" s="40"/>
    </row>
    <row r="842" spans="12:12" s="1" customFormat="1">
      <c r="L842" s="40"/>
    </row>
    <row r="843" spans="12:12" s="1" customFormat="1">
      <c r="L843" s="40"/>
    </row>
    <row r="844" spans="12:12" s="1" customFormat="1">
      <c r="L844" s="40"/>
    </row>
    <row r="845" spans="12:12" s="1" customFormat="1">
      <c r="L845" s="40"/>
    </row>
    <row r="846" spans="12:12" s="1" customFormat="1">
      <c r="L846" s="40"/>
    </row>
    <row r="847" spans="12:12" s="1" customFormat="1">
      <c r="L847" s="40"/>
    </row>
    <row r="848" spans="12:12" s="1" customFormat="1">
      <c r="L848" s="40"/>
    </row>
    <row r="849" spans="12:12" s="1" customFormat="1">
      <c r="L849" s="40"/>
    </row>
    <row r="850" spans="12:12" s="1" customFormat="1">
      <c r="L850" s="40"/>
    </row>
    <row r="851" spans="12:12" s="1" customFormat="1">
      <c r="L851" s="40"/>
    </row>
    <row r="852" spans="12:12" s="1" customFormat="1">
      <c r="L852" s="40"/>
    </row>
    <row r="853" spans="12:12" s="1" customFormat="1">
      <c r="L853" s="40"/>
    </row>
    <row r="854" spans="12:12" s="1" customFormat="1">
      <c r="L854" s="40"/>
    </row>
    <row r="855" spans="12:12" s="1" customFormat="1">
      <c r="L855" s="40"/>
    </row>
    <row r="856" spans="12:12" s="1" customFormat="1">
      <c r="L856" s="40"/>
    </row>
    <row r="857" spans="12:12" s="1" customFormat="1">
      <c r="L857" s="40"/>
    </row>
    <row r="858" spans="12:12" s="1" customFormat="1">
      <c r="L858" s="40"/>
    </row>
    <row r="859" spans="12:12" s="1" customFormat="1">
      <c r="L859" s="40"/>
    </row>
    <row r="860" spans="12:12" s="1" customFormat="1">
      <c r="L860" s="40"/>
    </row>
    <row r="861" spans="12:12" s="1" customFormat="1">
      <c r="L861" s="40"/>
    </row>
    <row r="862" spans="12:12" s="1" customFormat="1">
      <c r="L862" s="40"/>
    </row>
    <row r="863" spans="12:12" s="1" customFormat="1">
      <c r="L863" s="40"/>
    </row>
    <row r="864" spans="12:12" s="1" customFormat="1">
      <c r="L864" s="40"/>
    </row>
    <row r="865" spans="12:12" s="1" customFormat="1">
      <c r="L865" s="40"/>
    </row>
    <row r="866" spans="12:12" s="1" customFormat="1">
      <c r="L866" s="40"/>
    </row>
    <row r="867" spans="12:12" s="1" customFormat="1">
      <c r="L867" s="40"/>
    </row>
    <row r="868" spans="12:12" s="1" customFormat="1">
      <c r="L868" s="40"/>
    </row>
    <row r="869" spans="12:12" s="1" customFormat="1">
      <c r="L869" s="40"/>
    </row>
    <row r="870" spans="12:12" s="1" customFormat="1">
      <c r="L870" s="40"/>
    </row>
    <row r="871" spans="12:12" s="1" customFormat="1">
      <c r="L871" s="40"/>
    </row>
    <row r="872" spans="12:12" s="1" customFormat="1">
      <c r="L872" s="40"/>
    </row>
    <row r="873" spans="12:12" s="1" customFormat="1">
      <c r="L873" s="40"/>
    </row>
    <row r="874" spans="12:12" s="1" customFormat="1">
      <c r="L874" s="40"/>
    </row>
    <row r="875" spans="12:12" s="1" customFormat="1">
      <c r="L875" s="40"/>
    </row>
    <row r="876" spans="12:12" s="1" customFormat="1">
      <c r="L876" s="40"/>
    </row>
    <row r="877" spans="12:12" s="1" customFormat="1">
      <c r="L877" s="40"/>
    </row>
    <row r="878" spans="12:12" s="1" customFormat="1">
      <c r="L878" s="40"/>
    </row>
    <row r="879" spans="12:12" s="1" customFormat="1">
      <c r="L879" s="40"/>
    </row>
    <row r="880" spans="12:12" s="1" customFormat="1">
      <c r="L880" s="40"/>
    </row>
    <row r="881" spans="12:12" s="1" customFormat="1">
      <c r="L881" s="40"/>
    </row>
    <row r="882" spans="12:12" s="1" customFormat="1">
      <c r="L882" s="40"/>
    </row>
    <row r="883" spans="12:12" s="1" customFormat="1">
      <c r="L883" s="40"/>
    </row>
    <row r="884" spans="12:12" s="1" customFormat="1">
      <c r="L884" s="40"/>
    </row>
    <row r="885" spans="12:12" s="1" customFormat="1">
      <c r="L885" s="40"/>
    </row>
    <row r="886" spans="12:12" s="1" customFormat="1">
      <c r="L886" s="40"/>
    </row>
    <row r="887" spans="12:12" s="1" customFormat="1">
      <c r="L887" s="40"/>
    </row>
    <row r="888" spans="12:12" s="1" customFormat="1">
      <c r="L888" s="40"/>
    </row>
    <row r="889" spans="12:12" s="1" customFormat="1">
      <c r="L889" s="40"/>
    </row>
    <row r="890" spans="12:12" s="1" customFormat="1">
      <c r="L890" s="40"/>
    </row>
    <row r="891" spans="12:12" s="1" customFormat="1">
      <c r="L891" s="40"/>
    </row>
    <row r="892" spans="12:12" s="1" customFormat="1">
      <c r="L892" s="40"/>
    </row>
    <row r="893" spans="12:12" s="1" customFormat="1">
      <c r="L893" s="40"/>
    </row>
    <row r="894" spans="12:12" s="1" customFormat="1">
      <c r="L894" s="40"/>
    </row>
    <row r="895" spans="12:12" s="1" customFormat="1">
      <c r="L895" s="40"/>
    </row>
    <row r="896" spans="12:12" s="1" customFormat="1">
      <c r="L896" s="40"/>
    </row>
    <row r="897" spans="12:12" s="1" customFormat="1">
      <c r="L897" s="40"/>
    </row>
    <row r="898" spans="12:12" s="1" customFormat="1">
      <c r="L898" s="40"/>
    </row>
    <row r="899" spans="12:12" s="1" customFormat="1">
      <c r="L899" s="40"/>
    </row>
    <row r="900" spans="12:12" s="1" customFormat="1">
      <c r="L900" s="40"/>
    </row>
    <row r="901" spans="12:12" s="1" customFormat="1">
      <c r="L901" s="40"/>
    </row>
    <row r="902" spans="12:12" s="1" customFormat="1">
      <c r="L902" s="40"/>
    </row>
    <row r="903" spans="12:12" s="1" customFormat="1">
      <c r="L903" s="40"/>
    </row>
    <row r="904" spans="12:12" s="1" customFormat="1">
      <c r="L904" s="40"/>
    </row>
    <row r="905" spans="12:12" s="1" customFormat="1">
      <c r="L905" s="40"/>
    </row>
    <row r="906" spans="12:12" s="1" customFormat="1">
      <c r="L906" s="40"/>
    </row>
    <row r="907" spans="12:12" s="1" customFormat="1">
      <c r="L907" s="40"/>
    </row>
    <row r="908" spans="12:12" s="1" customFormat="1">
      <c r="L908" s="40"/>
    </row>
    <row r="909" spans="12:12" s="1" customFormat="1">
      <c r="L909" s="40"/>
    </row>
    <row r="910" spans="12:12" s="1" customFormat="1">
      <c r="L910" s="40"/>
    </row>
    <row r="911" spans="12:12" s="1" customFormat="1">
      <c r="L911" s="40"/>
    </row>
    <row r="912" spans="12:12" s="1" customFormat="1">
      <c r="L912" s="40"/>
    </row>
    <row r="913" spans="12:12" s="1" customFormat="1">
      <c r="L913" s="40"/>
    </row>
    <row r="914" spans="12:12" s="1" customFormat="1">
      <c r="L914" s="40"/>
    </row>
    <row r="915" spans="12:12" s="1" customFormat="1">
      <c r="L915" s="40"/>
    </row>
    <row r="916" spans="12:12" s="1" customFormat="1">
      <c r="L916" s="40"/>
    </row>
    <row r="917" spans="12:12" s="1" customFormat="1">
      <c r="L917" s="40"/>
    </row>
    <row r="918" spans="12:12" s="1" customFormat="1">
      <c r="L918" s="40"/>
    </row>
    <row r="919" spans="12:12" s="1" customFormat="1">
      <c r="L919" s="40"/>
    </row>
    <row r="920" spans="12:12" s="1" customFormat="1">
      <c r="L920" s="40"/>
    </row>
    <row r="921" spans="12:12" s="1" customFormat="1">
      <c r="L921" s="40"/>
    </row>
    <row r="922" spans="12:12" s="1" customFormat="1">
      <c r="L922" s="40"/>
    </row>
    <row r="923" spans="12:12" s="1" customFormat="1">
      <c r="L923" s="40"/>
    </row>
    <row r="924" spans="12:12" s="1" customFormat="1">
      <c r="L924" s="40"/>
    </row>
    <row r="925" spans="12:12" s="1" customFormat="1">
      <c r="L925" s="40"/>
    </row>
    <row r="926" spans="12:12" s="1" customFormat="1">
      <c r="L926" s="40"/>
    </row>
    <row r="927" spans="12:12" s="1" customFormat="1">
      <c r="L927" s="40"/>
    </row>
    <row r="928" spans="12:12" s="1" customFormat="1">
      <c r="L928" s="40"/>
    </row>
    <row r="929" spans="12:12" s="1" customFormat="1">
      <c r="L929" s="40"/>
    </row>
    <row r="930" spans="12:12" s="1" customFormat="1">
      <c r="L930" s="40"/>
    </row>
    <row r="931" spans="12:12" s="1" customFormat="1">
      <c r="L931" s="40"/>
    </row>
    <row r="932" spans="12:12" s="1" customFormat="1">
      <c r="L932" s="40"/>
    </row>
    <row r="933" spans="12:12" s="1" customFormat="1">
      <c r="L933" s="40"/>
    </row>
    <row r="934" spans="12:12" s="1" customFormat="1">
      <c r="L934" s="40"/>
    </row>
    <row r="935" spans="12:12" s="1" customFormat="1">
      <c r="L935" s="40"/>
    </row>
    <row r="936" spans="12:12" s="1" customFormat="1">
      <c r="L936" s="40"/>
    </row>
    <row r="937" spans="12:12" s="1" customFormat="1">
      <c r="L937" s="40"/>
    </row>
    <row r="938" spans="12:12" s="1" customFormat="1">
      <c r="L938" s="40"/>
    </row>
    <row r="939" spans="12:12" s="1" customFormat="1">
      <c r="L939" s="40"/>
    </row>
    <row r="940" spans="12:12" s="1" customFormat="1">
      <c r="L940" s="40"/>
    </row>
    <row r="941" spans="12:12" s="1" customFormat="1">
      <c r="L941" s="40"/>
    </row>
    <row r="942" spans="12:12" s="1" customFormat="1">
      <c r="L942" s="40"/>
    </row>
    <row r="943" spans="12:12" s="1" customFormat="1">
      <c r="L943" s="40"/>
    </row>
    <row r="944" spans="12:12" s="1" customFormat="1">
      <c r="L944" s="40"/>
    </row>
    <row r="945" spans="12:12" s="1" customFormat="1">
      <c r="L945" s="40"/>
    </row>
    <row r="946" spans="12:12" s="1" customFormat="1">
      <c r="L946" s="40"/>
    </row>
    <row r="947" spans="12:12" s="1" customFormat="1">
      <c r="L947" s="40"/>
    </row>
    <row r="948" spans="12:12" s="1" customFormat="1">
      <c r="L948" s="40"/>
    </row>
    <row r="949" spans="12:12" s="1" customFormat="1">
      <c r="L949" s="40"/>
    </row>
    <row r="950" spans="12:12" s="1" customFormat="1">
      <c r="L950" s="40"/>
    </row>
    <row r="951" spans="12:12" s="1" customFormat="1">
      <c r="L951" s="40"/>
    </row>
    <row r="952" spans="12:12" s="1" customFormat="1">
      <c r="L952" s="40"/>
    </row>
    <row r="953" spans="12:12" s="1" customFormat="1">
      <c r="L953" s="40"/>
    </row>
    <row r="954" spans="12:12" s="1" customFormat="1">
      <c r="L954" s="40"/>
    </row>
    <row r="955" spans="12:12" s="1" customFormat="1">
      <c r="L955" s="40"/>
    </row>
    <row r="956" spans="12:12" s="1" customFormat="1">
      <c r="L956" s="40"/>
    </row>
    <row r="957" spans="12:12" s="1" customFormat="1">
      <c r="L957" s="40"/>
    </row>
    <row r="958" spans="12:12" s="1" customFormat="1">
      <c r="L958" s="40"/>
    </row>
    <row r="959" spans="12:12" s="1" customFormat="1">
      <c r="L959" s="40"/>
    </row>
    <row r="960" spans="12:12" s="1" customFormat="1">
      <c r="L960" s="40"/>
    </row>
    <row r="961" spans="12:12" s="1" customFormat="1">
      <c r="L961" s="40"/>
    </row>
    <row r="962" spans="12:12" s="1" customFormat="1">
      <c r="L962" s="40"/>
    </row>
    <row r="963" spans="12:12" s="1" customFormat="1">
      <c r="L963" s="40"/>
    </row>
    <row r="964" spans="12:12" s="1" customFormat="1">
      <c r="L964" s="40"/>
    </row>
    <row r="965" spans="12:12" s="1" customFormat="1">
      <c r="L965" s="40"/>
    </row>
    <row r="966" spans="12:12" s="1" customFormat="1">
      <c r="L966" s="40"/>
    </row>
    <row r="967" spans="12:12" s="1" customFormat="1">
      <c r="L967" s="40"/>
    </row>
    <row r="968" spans="12:12" s="1" customFormat="1">
      <c r="L968" s="40"/>
    </row>
    <row r="969" spans="12:12" s="1" customFormat="1">
      <c r="L969" s="40"/>
    </row>
    <row r="970" spans="12:12" s="1" customFormat="1">
      <c r="L970" s="40"/>
    </row>
    <row r="971" spans="12:12" s="1" customFormat="1">
      <c r="L971" s="40"/>
    </row>
    <row r="972" spans="12:12" s="1" customFormat="1">
      <c r="L972" s="40"/>
    </row>
    <row r="973" spans="12:12" s="1" customFormat="1">
      <c r="L973" s="40"/>
    </row>
    <row r="974" spans="12:12" s="1" customFormat="1">
      <c r="L974" s="40"/>
    </row>
    <row r="975" spans="12:12" s="1" customFormat="1">
      <c r="L975" s="40"/>
    </row>
    <row r="976" spans="12:12" s="1" customFormat="1">
      <c r="L976" s="40"/>
    </row>
    <row r="977" spans="12:12" s="1" customFormat="1">
      <c r="L977" s="40"/>
    </row>
    <row r="978" spans="12:12" s="1" customFormat="1">
      <c r="L978" s="40"/>
    </row>
    <row r="979" spans="12:12" s="1" customFormat="1">
      <c r="L979" s="40"/>
    </row>
    <row r="980" spans="12:12" s="1" customFormat="1">
      <c r="L980" s="40"/>
    </row>
    <row r="981" spans="12:12" s="1" customFormat="1">
      <c r="L981" s="40"/>
    </row>
    <row r="982" spans="12:12" s="1" customFormat="1">
      <c r="L982" s="40"/>
    </row>
    <row r="983" spans="12:12" s="1" customFormat="1">
      <c r="L983" s="40"/>
    </row>
    <row r="984" spans="12:12" s="1" customFormat="1">
      <c r="L984" s="40"/>
    </row>
    <row r="985" spans="12:12" s="1" customFormat="1">
      <c r="L985" s="40"/>
    </row>
    <row r="986" spans="12:12" s="1" customFormat="1">
      <c r="L986" s="40"/>
    </row>
    <row r="987" spans="12:12" s="1" customFormat="1">
      <c r="L987" s="40"/>
    </row>
    <row r="988" spans="12:12" s="1" customFormat="1">
      <c r="L988" s="40"/>
    </row>
    <row r="989" spans="12:12" s="1" customFormat="1">
      <c r="L989" s="40"/>
    </row>
    <row r="990" spans="12:12" s="1" customFormat="1">
      <c r="L990" s="40"/>
    </row>
    <row r="991" spans="12:12" s="1" customFormat="1">
      <c r="L991" s="40"/>
    </row>
    <row r="992" spans="12:12" s="1" customFormat="1">
      <c r="L992" s="40"/>
    </row>
    <row r="993" spans="12:12" s="1" customFormat="1">
      <c r="L993" s="40"/>
    </row>
    <row r="994" spans="12:12" s="1" customFormat="1">
      <c r="L994" s="40"/>
    </row>
    <row r="995" spans="12:12" s="1" customFormat="1">
      <c r="L995" s="40"/>
    </row>
    <row r="996" spans="12:12" s="1" customFormat="1">
      <c r="L996" s="40"/>
    </row>
    <row r="997" spans="12:12" s="1" customFormat="1">
      <c r="L997" s="40"/>
    </row>
    <row r="998" spans="12:12" s="1" customFormat="1">
      <c r="L998" s="40"/>
    </row>
    <row r="999" spans="12:12" s="1" customFormat="1">
      <c r="L999" s="40"/>
    </row>
    <row r="1000" spans="12:12" s="1" customFormat="1">
      <c r="L1000" s="40"/>
    </row>
    <row r="1001" spans="12:12" s="1" customFormat="1">
      <c r="L1001" s="40"/>
    </row>
    <row r="1002" spans="12:12" s="1" customFormat="1">
      <c r="L1002" s="40"/>
    </row>
    <row r="1003" spans="12:12" s="1" customFormat="1">
      <c r="L1003" s="40"/>
    </row>
    <row r="1004" spans="12:12" s="1" customFormat="1">
      <c r="L1004" s="40"/>
    </row>
    <row r="1005" spans="12:12" s="1" customFormat="1">
      <c r="L1005" s="40"/>
    </row>
    <row r="1006" spans="12:12" s="1" customFormat="1">
      <c r="L1006" s="40"/>
    </row>
    <row r="1007" spans="12:12" s="1" customFormat="1">
      <c r="L1007" s="40"/>
    </row>
    <row r="1008" spans="12:12" s="1" customFormat="1">
      <c r="L1008" s="40"/>
    </row>
    <row r="1009" spans="12:12" s="1" customFormat="1">
      <c r="L1009" s="40"/>
    </row>
    <row r="1010" spans="12:12" s="1" customFormat="1">
      <c r="L1010" s="40"/>
    </row>
    <row r="1011" spans="12:12" s="1" customFormat="1">
      <c r="L1011" s="40"/>
    </row>
    <row r="1012" spans="12:12" s="1" customFormat="1">
      <c r="L1012" s="40"/>
    </row>
    <row r="1013" spans="12:12" s="1" customFormat="1">
      <c r="L1013" s="40"/>
    </row>
    <row r="1014" spans="12:12" s="1" customFormat="1">
      <c r="L1014" s="40"/>
    </row>
  </sheetData>
  <mergeCells count="14">
    <mergeCell ref="D11:K11"/>
    <mergeCell ref="D12:K12"/>
    <mergeCell ref="D13:K13"/>
    <mergeCell ref="D14:L14"/>
    <mergeCell ref="L7:L8"/>
    <mergeCell ref="C8:C10"/>
    <mergeCell ref="D8:J8"/>
    <mergeCell ref="D9:J9"/>
    <mergeCell ref="D10:K10"/>
    <mergeCell ref="C2:I2"/>
    <mergeCell ref="C3:K3"/>
    <mergeCell ref="C5:K5"/>
    <mergeCell ref="D6:K6"/>
    <mergeCell ref="D7:K7"/>
  </mergeCells>
  <pageMargins left="0.7" right="0.7" top="0.75" bottom="0.75" header="0.511811023622047" footer="0.511811023622047"/>
  <pageSetup orientation="landscape" horizontalDpi="300" verticalDpi="300"/>
  <legacyDrawing r:id="rId1"/>
  <picture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rgb="FFC4BD97"/>
  </sheetPr>
  <dimension ref="A1:AMJ1031"/>
  <sheetViews>
    <sheetView showGridLines="0" zoomScale="50" zoomScaleNormal="50" workbookViewId="0">
      <selection activeCell="C2" sqref="C2:H2"/>
    </sheetView>
  </sheetViews>
  <sheetFormatPr baseColWidth="10" defaultColWidth="13.83203125" defaultRowHeight="16"/>
  <cols>
    <col min="1" max="1" width="10" style="1" customWidth="1"/>
    <col min="2" max="2" width="10.1640625" style="2" hidden="1" customWidth="1"/>
    <col min="3" max="3" width="11.1640625" style="2" customWidth="1"/>
    <col min="4" max="5" width="20.5" style="2" customWidth="1"/>
    <col min="6" max="6" width="9.1640625" style="2" customWidth="1"/>
    <col min="7" max="7" width="26.83203125" style="2" customWidth="1"/>
    <col min="8" max="8" width="62.1640625" style="2" customWidth="1"/>
    <col min="9" max="9" width="12.83203125" style="2" customWidth="1"/>
    <col min="10" max="10" width="11.5" style="2" customWidth="1"/>
    <col min="11" max="11" width="3.83203125" style="65" customWidth="1"/>
    <col min="12" max="14" width="11.1640625" style="1" customWidth="1"/>
    <col min="15" max="15" width="15.6640625" style="1" customWidth="1"/>
    <col min="16" max="25" width="11.1640625" style="1" customWidth="1"/>
    <col min="26" max="161" width="13.83203125" style="1"/>
    <col min="162" max="1024" width="13.83203125" style="2"/>
  </cols>
  <sheetData>
    <row r="1" spans="1:161" s="1" customFormat="1" ht="15" customHeight="1">
      <c r="K1" s="40"/>
    </row>
    <row r="2" spans="1:161" ht="45" customHeight="1">
      <c r="A2" s="40"/>
      <c r="B2" s="66"/>
      <c r="C2" s="410" t="s">
        <v>90</v>
      </c>
      <c r="D2" s="410"/>
      <c r="E2" s="410"/>
      <c r="F2" s="410"/>
      <c r="G2" s="410"/>
      <c r="H2" s="410"/>
      <c r="I2" s="67" t="s">
        <v>91</v>
      </c>
      <c r="J2" s="68">
        <f>IF(C6=TRUE(),0,($C$19+N($J$15)+J26)/3)</f>
        <v>0.51666666666666672</v>
      </c>
      <c r="K2" s="44" t="s">
        <v>46</v>
      </c>
    </row>
    <row r="3" spans="1:161" s="71" customFormat="1" ht="142.5" customHeight="1">
      <c r="A3" s="40"/>
      <c r="B3" s="69"/>
      <c r="C3" s="411" t="s">
        <v>92</v>
      </c>
      <c r="D3" s="411"/>
      <c r="E3" s="411"/>
      <c r="F3" s="411"/>
      <c r="G3" s="411"/>
      <c r="H3" s="411"/>
      <c r="I3" s="411"/>
      <c r="J3" s="411"/>
      <c r="K3" s="70" t="s">
        <v>46</v>
      </c>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row>
    <row r="4" spans="1:161" s="1" customFormat="1" ht="12" customHeight="1">
      <c r="K4" s="40"/>
    </row>
    <row r="5" spans="1:161" ht="69.75" customHeight="1">
      <c r="A5" s="40"/>
      <c r="B5" s="66"/>
      <c r="C5" s="412" t="s">
        <v>93</v>
      </c>
      <c r="D5" s="412"/>
      <c r="E5" s="412"/>
      <c r="F5" s="412"/>
      <c r="G5" s="412"/>
      <c r="H5" s="412"/>
      <c r="I5" s="412"/>
      <c r="J5" s="412"/>
      <c r="K5" s="51" t="s">
        <v>46</v>
      </c>
    </row>
    <row r="6" spans="1:161" ht="49.5" customHeight="1">
      <c r="A6" s="40"/>
      <c r="B6" s="66" t="b">
        <f>TRUE()</f>
        <v>1</v>
      </c>
      <c r="C6" s="72"/>
      <c r="D6" s="413" t="s">
        <v>94</v>
      </c>
      <c r="E6" s="413"/>
      <c r="F6" s="413"/>
      <c r="G6" s="413"/>
      <c r="H6" s="413"/>
      <c r="I6" s="413"/>
      <c r="J6" s="413"/>
      <c r="K6" s="51" t="s">
        <v>46</v>
      </c>
    </row>
    <row r="7" spans="1:161" s="71" customFormat="1" ht="49.5" customHeight="1">
      <c r="A7" s="40"/>
      <c r="B7" s="69" t="b">
        <f>TRUE()</f>
        <v>1</v>
      </c>
      <c r="C7" s="73"/>
      <c r="D7" s="414" t="s">
        <v>95</v>
      </c>
      <c r="E7" s="414"/>
      <c r="F7" s="414"/>
      <c r="G7" s="414"/>
      <c r="H7" s="414"/>
      <c r="I7" s="414"/>
      <c r="J7" s="414"/>
      <c r="K7" s="74" t="s">
        <v>46</v>
      </c>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row>
    <row r="8" spans="1:161" s="71" customFormat="1" ht="49.5" customHeight="1">
      <c r="A8" s="40"/>
      <c r="B8" s="69" t="b">
        <f>TRUE()</f>
        <v>1</v>
      </c>
      <c r="C8" s="73"/>
      <c r="D8" s="415" t="s">
        <v>96</v>
      </c>
      <c r="E8" s="415"/>
      <c r="F8" s="415"/>
      <c r="G8" s="415"/>
      <c r="H8" s="415"/>
      <c r="I8" s="415"/>
      <c r="J8" s="415"/>
      <c r="K8" s="74" t="s">
        <v>46</v>
      </c>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row>
    <row r="9" spans="1:161" s="71" customFormat="1" ht="49.5" customHeight="1">
      <c r="A9" s="40"/>
      <c r="B9" s="69" t="b">
        <f>FALSE()</f>
        <v>0</v>
      </c>
      <c r="C9" s="73"/>
      <c r="D9" s="415" t="s">
        <v>97</v>
      </c>
      <c r="E9" s="415"/>
      <c r="F9" s="415"/>
      <c r="G9" s="415"/>
      <c r="H9" s="415"/>
      <c r="I9" s="415"/>
      <c r="J9" s="415"/>
      <c r="K9" s="75" t="s">
        <v>46</v>
      </c>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row>
    <row r="10" spans="1:161" s="71" customFormat="1" ht="30" customHeight="1">
      <c r="A10" s="40"/>
      <c r="B10" s="69" t="b">
        <f>FALSE()</f>
        <v>0</v>
      </c>
      <c r="C10" s="73"/>
      <c r="D10" s="415" t="s">
        <v>98</v>
      </c>
      <c r="E10" s="415"/>
      <c r="F10" s="415"/>
      <c r="G10" s="415"/>
      <c r="H10" s="415"/>
      <c r="I10" s="415"/>
      <c r="J10" s="415"/>
      <c r="K10" s="76" t="s">
        <v>46</v>
      </c>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row>
    <row r="11" spans="1:161" s="71" customFormat="1" ht="39" customHeight="1">
      <c r="A11" s="40"/>
      <c r="B11" s="69" t="b">
        <f>FALSE()</f>
        <v>0</v>
      </c>
      <c r="C11" s="73"/>
      <c r="D11" s="415" t="s">
        <v>99</v>
      </c>
      <c r="E11" s="415"/>
      <c r="F11" s="415"/>
      <c r="G11" s="415"/>
      <c r="H11" s="415"/>
      <c r="I11" s="415"/>
      <c r="J11" s="415"/>
      <c r="K11" s="74" t="s">
        <v>46</v>
      </c>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row>
    <row r="12" spans="1:161" s="71" customFormat="1" ht="30" customHeight="1">
      <c r="A12" s="40"/>
      <c r="B12" s="69" t="b">
        <f>FALSE()</f>
        <v>0</v>
      </c>
      <c r="C12" s="73"/>
      <c r="D12" s="415" t="s">
        <v>100</v>
      </c>
      <c r="E12" s="415"/>
      <c r="F12" s="415"/>
      <c r="G12" s="415"/>
      <c r="H12" s="415"/>
      <c r="I12" s="415"/>
      <c r="J12" s="415"/>
      <c r="K12" s="51" t="s">
        <v>46</v>
      </c>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row>
    <row r="13" spans="1:161" s="71" customFormat="1" ht="30" customHeight="1">
      <c r="A13" s="40"/>
      <c r="B13" s="69" t="b">
        <f>FALSE()</f>
        <v>0</v>
      </c>
      <c r="C13" s="73"/>
      <c r="D13" s="415" t="s">
        <v>101</v>
      </c>
      <c r="E13" s="415"/>
      <c r="F13" s="415"/>
      <c r="G13" s="415"/>
      <c r="H13" s="415"/>
      <c r="I13" s="415"/>
      <c r="J13" s="415"/>
      <c r="K13" s="74" t="s">
        <v>46</v>
      </c>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row>
    <row r="14" spans="1:161" ht="30" customHeight="1">
      <c r="A14" s="40"/>
      <c r="B14" s="66" t="b">
        <f>TRUE()</f>
        <v>1</v>
      </c>
      <c r="C14" s="72"/>
      <c r="D14" s="416" t="s">
        <v>102</v>
      </c>
      <c r="E14" s="416"/>
      <c r="F14" s="416"/>
      <c r="G14" s="416"/>
      <c r="H14" s="416"/>
      <c r="I14" s="416"/>
      <c r="J14" s="416"/>
      <c r="K14" s="417" t="s">
        <v>46</v>
      </c>
    </row>
    <row r="15" spans="1:161" ht="30" customHeight="1">
      <c r="B15" s="66"/>
      <c r="C15" s="77"/>
      <c r="D15" s="418" t="s">
        <v>103</v>
      </c>
      <c r="E15" s="418"/>
      <c r="F15" s="418"/>
      <c r="G15" s="418"/>
      <c r="H15" s="418"/>
      <c r="I15" s="418"/>
      <c r="J15" s="78">
        <v>0.5</v>
      </c>
      <c r="K15" s="417"/>
    </row>
    <row r="16" spans="1:161" ht="33" customHeight="1">
      <c r="B16" s="79"/>
      <c r="C16" s="419" t="s">
        <v>76</v>
      </c>
      <c r="D16" s="419"/>
      <c r="E16" s="419"/>
      <c r="F16" s="419"/>
      <c r="G16" s="419"/>
      <c r="H16" s="419"/>
      <c r="I16" s="419"/>
      <c r="J16" s="419"/>
      <c r="K16" s="419"/>
    </row>
    <row r="17" spans="1:161" ht="30" customHeight="1">
      <c r="A17" s="40"/>
      <c r="B17" s="66" t="b">
        <f>TRUE()</f>
        <v>1</v>
      </c>
      <c r="C17" s="72"/>
      <c r="D17" s="414" t="s">
        <v>104</v>
      </c>
      <c r="E17" s="414"/>
      <c r="F17" s="414"/>
      <c r="G17" s="414"/>
      <c r="H17" s="414"/>
      <c r="I17" s="414"/>
      <c r="J17" s="414"/>
      <c r="K17" s="80" t="s">
        <v>46</v>
      </c>
    </row>
    <row r="18" spans="1:161" ht="30" customHeight="1">
      <c r="A18" s="40"/>
      <c r="B18" s="66" t="b">
        <f>FALSE()</f>
        <v>0</v>
      </c>
      <c r="C18" s="81"/>
      <c r="D18" s="414" t="s">
        <v>105</v>
      </c>
      <c r="E18" s="414"/>
      <c r="F18" s="414"/>
      <c r="G18" s="414"/>
      <c r="H18" s="414"/>
      <c r="I18" s="414"/>
      <c r="J18" s="414"/>
      <c r="K18" s="51" t="s">
        <v>46</v>
      </c>
    </row>
    <row r="19" spans="1:161" ht="30" customHeight="1">
      <c r="A19" s="40"/>
      <c r="B19" s="66"/>
      <c r="C19" s="82">
        <f>IF(B6=TRUE(),0,COUNTIF(B7:B18,TRUE())/10)</f>
        <v>0</v>
      </c>
      <c r="D19" s="420"/>
      <c r="E19" s="420"/>
      <c r="F19" s="420"/>
      <c r="G19" s="420"/>
      <c r="H19" s="420"/>
      <c r="I19" s="420"/>
      <c r="J19" s="420"/>
      <c r="K19" s="420"/>
    </row>
    <row r="20" spans="1:161" ht="12" customHeight="1">
      <c r="B20" s="79"/>
      <c r="C20" s="79"/>
      <c r="D20" s="79"/>
      <c r="E20" s="79"/>
      <c r="F20" s="79"/>
      <c r="G20" s="79"/>
      <c r="H20" s="83"/>
      <c r="I20" s="83"/>
      <c r="J20" s="79"/>
      <c r="K20" s="84"/>
    </row>
    <row r="21" spans="1:161" s="71" customFormat="1" ht="111" customHeight="1">
      <c r="A21" s="40"/>
      <c r="B21" s="85"/>
      <c r="C21" s="421" t="s">
        <v>106</v>
      </c>
      <c r="D21" s="421"/>
      <c r="E21" s="421"/>
      <c r="F21" s="421"/>
      <c r="G21" s="421"/>
      <c r="H21" s="421"/>
      <c r="I21" s="86" t="s">
        <v>107</v>
      </c>
      <c r="J21" s="87" t="s">
        <v>108</v>
      </c>
      <c r="K21" s="88" t="s">
        <v>46</v>
      </c>
      <c r="L21" s="89"/>
      <c r="M21" s="6"/>
      <c r="N21" s="90"/>
      <c r="O21" s="91"/>
      <c r="P21" s="90"/>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row>
    <row r="22" spans="1:161" s="71" customFormat="1" ht="49.5" customHeight="1">
      <c r="A22" s="40"/>
      <c r="B22" s="92"/>
      <c r="C22" s="422" t="s">
        <v>109</v>
      </c>
      <c r="D22" s="422"/>
      <c r="E22" s="422"/>
      <c r="F22" s="422"/>
      <c r="G22" s="422"/>
      <c r="H22" s="422"/>
      <c r="I22" s="93">
        <v>0.1</v>
      </c>
      <c r="J22" s="94">
        <f>I22/10%</f>
        <v>1</v>
      </c>
      <c r="K22" s="51" t="s">
        <v>46</v>
      </c>
      <c r="L22" s="95"/>
      <c r="M22" s="96"/>
      <c r="N22" s="90"/>
      <c r="O22" s="91"/>
      <c r="P22" s="90"/>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row>
    <row r="23" spans="1:161" s="71" customFormat="1" ht="49.5" customHeight="1">
      <c r="A23" s="40"/>
      <c r="B23" s="92"/>
      <c r="C23" s="422" t="s">
        <v>110</v>
      </c>
      <c r="D23" s="422"/>
      <c r="E23" s="422"/>
      <c r="F23" s="422"/>
      <c r="G23" s="422"/>
      <c r="H23" s="422"/>
      <c r="I23" s="93">
        <v>7.0000000000000007E-2</v>
      </c>
      <c r="J23" s="94">
        <f>I23/10%</f>
        <v>0.70000000000000007</v>
      </c>
      <c r="K23" s="51" t="s">
        <v>46</v>
      </c>
      <c r="L23" s="95"/>
      <c r="M23" s="96"/>
      <c r="N23" s="90"/>
      <c r="O23" s="91"/>
      <c r="P23" s="90"/>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row>
    <row r="24" spans="1:161" s="71" customFormat="1" ht="49.5" customHeight="1">
      <c r="A24" s="40"/>
      <c r="B24" s="97"/>
      <c r="C24" s="424" t="s">
        <v>111</v>
      </c>
      <c r="D24" s="424"/>
      <c r="E24" s="424"/>
      <c r="F24" s="424"/>
      <c r="G24" s="424"/>
      <c r="H24" s="424"/>
      <c r="I24" s="93">
        <v>0.15</v>
      </c>
      <c r="J24" s="98">
        <f>I24/10%</f>
        <v>1.4999999999999998</v>
      </c>
      <c r="K24" s="51" t="s">
        <v>46</v>
      </c>
      <c r="L24" s="95"/>
      <c r="M24" s="96"/>
      <c r="N24" s="90"/>
      <c r="O24" s="91"/>
      <c r="P24" s="90"/>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row>
    <row r="25" spans="1:161" s="71" customFormat="1" ht="49.5" customHeight="1">
      <c r="A25" s="40"/>
      <c r="B25" s="92"/>
      <c r="C25" s="425" t="s">
        <v>112</v>
      </c>
      <c r="D25" s="425"/>
      <c r="E25" s="425"/>
      <c r="F25" s="425"/>
      <c r="G25" s="425"/>
      <c r="H25" s="425"/>
      <c r="I25" s="99">
        <v>0.1</v>
      </c>
      <c r="J25" s="100">
        <f>I25/10%</f>
        <v>1</v>
      </c>
      <c r="K25" s="51" t="s">
        <v>46</v>
      </c>
      <c r="L25" s="95"/>
      <c r="M25" s="96"/>
      <c r="N25" s="90"/>
      <c r="O25" s="91"/>
      <c r="P25" s="90"/>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row>
    <row r="26" spans="1:161" s="71" customFormat="1" ht="30" customHeight="1">
      <c r="A26" s="1"/>
      <c r="B26" s="101"/>
      <c r="C26" s="102"/>
      <c r="D26" s="102"/>
      <c r="E26" s="102"/>
      <c r="F26" s="102"/>
      <c r="G26" s="102"/>
      <c r="H26" s="102"/>
      <c r="I26" s="102"/>
      <c r="J26" s="103">
        <f>AVERAGE(J22:J25)</f>
        <v>1.05</v>
      </c>
      <c r="K26" s="104"/>
      <c r="L26" s="105"/>
      <c r="M26" s="91"/>
      <c r="N26" s="40"/>
      <c r="O26" s="91"/>
      <c r="P26" s="90"/>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row>
    <row r="27" spans="1:161" s="71" customFormat="1" ht="33" customHeight="1">
      <c r="A27" s="1"/>
      <c r="B27" s="106" t="s">
        <v>113</v>
      </c>
      <c r="C27" s="426" t="s">
        <v>114</v>
      </c>
      <c r="D27" s="426"/>
      <c r="E27" s="426"/>
      <c r="F27" s="426"/>
      <c r="G27" s="426"/>
      <c r="H27" s="426"/>
      <c r="I27" s="426"/>
      <c r="J27" s="107"/>
      <c r="K27" s="108"/>
      <c r="L27" s="109"/>
      <c r="M27" s="110"/>
      <c r="N27" s="111"/>
      <c r="O27" s="112"/>
      <c r="P27" s="113"/>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row>
    <row r="28" spans="1:161" s="1" customFormat="1" ht="12" customHeight="1">
      <c r="K28" s="40"/>
      <c r="N28" s="40"/>
      <c r="O28" s="91"/>
    </row>
    <row r="29" spans="1:161" s="1" customFormat="1">
      <c r="K29" s="40"/>
    </row>
    <row r="30" spans="1:161" ht="27" customHeight="1">
      <c r="A30" s="40"/>
      <c r="B30" s="66"/>
      <c r="C30" s="427" t="s">
        <v>115</v>
      </c>
      <c r="D30" s="427"/>
      <c r="E30" s="427"/>
      <c r="F30" s="427"/>
      <c r="G30" s="427"/>
      <c r="H30" s="427"/>
      <c r="I30" s="427"/>
      <c r="J30" s="427"/>
      <c r="K30" s="427"/>
    </row>
    <row r="31" spans="1:161" s="79" customFormat="1" ht="24.75" customHeight="1">
      <c r="A31" s="1"/>
      <c r="C31" s="423" t="s">
        <v>116</v>
      </c>
      <c r="D31" s="423"/>
      <c r="E31" s="423"/>
      <c r="F31" s="423"/>
      <c r="G31" s="423"/>
      <c r="H31" s="423"/>
      <c r="I31" s="423"/>
      <c r="J31" s="423"/>
      <c r="K31" s="114"/>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row>
    <row r="32" spans="1:161" s="1" customFormat="1" ht="24.75" customHeight="1">
      <c r="K32" s="40"/>
    </row>
    <row r="33" spans="11:11" s="1" customFormat="1" ht="24.75" customHeight="1">
      <c r="K33" s="40"/>
    </row>
    <row r="34" spans="11:11" s="1" customFormat="1">
      <c r="K34" s="40"/>
    </row>
    <row r="35" spans="11:11" s="1" customFormat="1">
      <c r="K35" s="40"/>
    </row>
    <row r="36" spans="11:11" s="1" customFormat="1">
      <c r="K36" s="40"/>
    </row>
    <row r="37" spans="11:11" s="1" customFormat="1">
      <c r="K37" s="40"/>
    </row>
    <row r="38" spans="11:11" s="1" customFormat="1">
      <c r="K38" s="40"/>
    </row>
    <row r="39" spans="11:11" s="1" customFormat="1">
      <c r="K39" s="40"/>
    </row>
    <row r="40" spans="11:11" s="1" customFormat="1">
      <c r="K40" s="40"/>
    </row>
    <row r="41" spans="11:11" s="1" customFormat="1">
      <c r="K41" s="40"/>
    </row>
    <row r="42" spans="11:11" s="1" customFormat="1">
      <c r="K42" s="40"/>
    </row>
    <row r="43" spans="11:11" s="1" customFormat="1">
      <c r="K43" s="40"/>
    </row>
    <row r="44" spans="11:11" s="1" customFormat="1">
      <c r="K44" s="40"/>
    </row>
    <row r="45" spans="11:11" s="1" customFormat="1">
      <c r="K45" s="40"/>
    </row>
    <row r="46" spans="11:11" s="1" customFormat="1">
      <c r="K46" s="40"/>
    </row>
    <row r="47" spans="11:11" s="1" customFormat="1">
      <c r="K47" s="40"/>
    </row>
    <row r="48" spans="11:11" s="1" customFormat="1">
      <c r="K48" s="40"/>
    </row>
    <row r="49" spans="11:11" s="1" customFormat="1">
      <c r="K49" s="40"/>
    </row>
    <row r="50" spans="11:11" s="1" customFormat="1">
      <c r="K50" s="40"/>
    </row>
    <row r="51" spans="11:11" s="1" customFormat="1">
      <c r="K51" s="40"/>
    </row>
    <row r="52" spans="11:11" s="1" customFormat="1">
      <c r="K52" s="40"/>
    </row>
    <row r="53" spans="11:11" s="1" customFormat="1">
      <c r="K53" s="40"/>
    </row>
    <row r="54" spans="11:11" s="1" customFormat="1">
      <c r="K54" s="40"/>
    </row>
    <row r="55" spans="11:11" s="1" customFormat="1">
      <c r="K55" s="40"/>
    </row>
    <row r="56" spans="11:11" s="1" customFormat="1">
      <c r="K56" s="40"/>
    </row>
    <row r="57" spans="11:11" s="1" customFormat="1">
      <c r="K57" s="40"/>
    </row>
    <row r="58" spans="11:11" s="1" customFormat="1">
      <c r="K58" s="40"/>
    </row>
    <row r="59" spans="11:11" s="1" customFormat="1">
      <c r="K59" s="40"/>
    </row>
    <row r="60" spans="11:11" s="1" customFormat="1">
      <c r="K60" s="40"/>
    </row>
    <row r="61" spans="11:11" s="1" customFormat="1">
      <c r="K61" s="40"/>
    </row>
    <row r="62" spans="11:11" s="1" customFormat="1">
      <c r="K62" s="40"/>
    </row>
    <row r="63" spans="11:11" s="1" customFormat="1">
      <c r="K63" s="40"/>
    </row>
    <row r="64" spans="11:11" s="1" customFormat="1">
      <c r="K64" s="40"/>
    </row>
    <row r="65" spans="11:11" s="1" customFormat="1">
      <c r="K65" s="40"/>
    </row>
    <row r="66" spans="11:11" s="1" customFormat="1">
      <c r="K66" s="40"/>
    </row>
    <row r="67" spans="11:11" s="1" customFormat="1">
      <c r="K67" s="40"/>
    </row>
    <row r="68" spans="11:11" s="1" customFormat="1">
      <c r="K68" s="40"/>
    </row>
    <row r="69" spans="11:11" s="1" customFormat="1">
      <c r="K69" s="40"/>
    </row>
    <row r="70" spans="11:11" s="1" customFormat="1">
      <c r="K70" s="40"/>
    </row>
    <row r="71" spans="11:11" s="1" customFormat="1">
      <c r="K71" s="40"/>
    </row>
    <row r="72" spans="11:11" s="1" customFormat="1">
      <c r="K72" s="40"/>
    </row>
    <row r="73" spans="11:11" s="1" customFormat="1">
      <c r="K73" s="40"/>
    </row>
    <row r="74" spans="11:11" s="1" customFormat="1">
      <c r="K74" s="40"/>
    </row>
    <row r="75" spans="11:11" s="1" customFormat="1">
      <c r="K75" s="40"/>
    </row>
    <row r="76" spans="11:11" s="1" customFormat="1">
      <c r="K76" s="40"/>
    </row>
    <row r="77" spans="11:11" s="1" customFormat="1">
      <c r="K77" s="40"/>
    </row>
    <row r="78" spans="11:11" s="1" customFormat="1">
      <c r="K78" s="40"/>
    </row>
    <row r="79" spans="11:11" s="1" customFormat="1">
      <c r="K79" s="40"/>
    </row>
    <row r="80" spans="11:11" s="1" customFormat="1">
      <c r="K80" s="40"/>
    </row>
    <row r="81" spans="11:11" s="1" customFormat="1">
      <c r="K81" s="40"/>
    </row>
    <row r="82" spans="11:11" s="1" customFormat="1">
      <c r="K82" s="40"/>
    </row>
    <row r="83" spans="11:11" s="1" customFormat="1">
      <c r="K83" s="40"/>
    </row>
    <row r="84" spans="11:11" s="1" customFormat="1">
      <c r="K84" s="40"/>
    </row>
    <row r="85" spans="11:11" s="1" customFormat="1">
      <c r="K85" s="40"/>
    </row>
    <row r="86" spans="11:11" s="1" customFormat="1">
      <c r="K86" s="40"/>
    </row>
    <row r="87" spans="11:11" s="1" customFormat="1">
      <c r="K87" s="40"/>
    </row>
    <row r="88" spans="11:11" s="1" customFormat="1">
      <c r="K88" s="40"/>
    </row>
    <row r="89" spans="11:11" s="1" customFormat="1">
      <c r="K89" s="40"/>
    </row>
    <row r="90" spans="11:11" s="1" customFormat="1">
      <c r="K90" s="40"/>
    </row>
    <row r="91" spans="11:11" s="1" customFormat="1">
      <c r="K91" s="40"/>
    </row>
    <row r="92" spans="11:11" s="1" customFormat="1">
      <c r="K92" s="40"/>
    </row>
    <row r="93" spans="11:11" s="1" customFormat="1">
      <c r="K93" s="40"/>
    </row>
    <row r="94" spans="11:11" s="1" customFormat="1">
      <c r="K94" s="40"/>
    </row>
    <row r="95" spans="11:11" s="1" customFormat="1">
      <c r="K95" s="40"/>
    </row>
    <row r="96" spans="11:11" s="1" customFormat="1">
      <c r="K96" s="40"/>
    </row>
    <row r="97" spans="11:11" s="1" customFormat="1">
      <c r="K97" s="40"/>
    </row>
    <row r="98" spans="11:11" s="1" customFormat="1">
      <c r="K98" s="40"/>
    </row>
    <row r="99" spans="11:11" s="1" customFormat="1">
      <c r="K99" s="40"/>
    </row>
    <row r="100" spans="11:11" s="1" customFormat="1">
      <c r="K100" s="40"/>
    </row>
    <row r="101" spans="11:11" s="1" customFormat="1">
      <c r="K101" s="40"/>
    </row>
    <row r="102" spans="11:11" s="1" customFormat="1">
      <c r="K102" s="40"/>
    </row>
    <row r="103" spans="11:11" s="1" customFormat="1">
      <c r="K103" s="40"/>
    </row>
    <row r="104" spans="11:11" s="1" customFormat="1">
      <c r="K104" s="40"/>
    </row>
    <row r="105" spans="11:11" s="1" customFormat="1">
      <c r="K105" s="40"/>
    </row>
    <row r="106" spans="11:11" s="1" customFormat="1">
      <c r="K106" s="40"/>
    </row>
    <row r="107" spans="11:11" s="1" customFormat="1">
      <c r="K107" s="40"/>
    </row>
    <row r="108" spans="11:11" s="1" customFormat="1">
      <c r="K108" s="40"/>
    </row>
    <row r="109" spans="11:11" s="1" customFormat="1">
      <c r="K109" s="40"/>
    </row>
    <row r="110" spans="11:11" s="1" customFormat="1">
      <c r="K110" s="40"/>
    </row>
    <row r="111" spans="11:11" s="1" customFormat="1">
      <c r="K111" s="40"/>
    </row>
    <row r="112" spans="11:11" s="1" customFormat="1">
      <c r="K112" s="40"/>
    </row>
    <row r="113" spans="11:11" s="1" customFormat="1">
      <c r="K113" s="40"/>
    </row>
    <row r="114" spans="11:11" s="1" customFormat="1">
      <c r="K114" s="40"/>
    </row>
    <row r="115" spans="11:11" s="1" customFormat="1">
      <c r="K115" s="40"/>
    </row>
    <row r="116" spans="11:11" s="1" customFormat="1">
      <c r="K116" s="40"/>
    </row>
    <row r="117" spans="11:11" s="1" customFormat="1">
      <c r="K117" s="40"/>
    </row>
    <row r="118" spans="11:11" s="1" customFormat="1">
      <c r="K118" s="40"/>
    </row>
    <row r="119" spans="11:11" s="1" customFormat="1">
      <c r="K119" s="40"/>
    </row>
    <row r="120" spans="11:11" s="1" customFormat="1">
      <c r="K120" s="40"/>
    </row>
    <row r="121" spans="11:11" s="1" customFormat="1">
      <c r="K121" s="40"/>
    </row>
    <row r="122" spans="11:11" s="1" customFormat="1">
      <c r="K122" s="40"/>
    </row>
    <row r="123" spans="11:11" s="1" customFormat="1">
      <c r="K123" s="40"/>
    </row>
    <row r="124" spans="11:11" s="1" customFormat="1">
      <c r="K124" s="40"/>
    </row>
    <row r="125" spans="11:11" s="1" customFormat="1">
      <c r="K125" s="40"/>
    </row>
    <row r="126" spans="11:11" s="1" customFormat="1">
      <c r="K126" s="40"/>
    </row>
    <row r="127" spans="11:11" s="1" customFormat="1">
      <c r="K127" s="40"/>
    </row>
    <row r="128" spans="11:11" s="1" customFormat="1">
      <c r="K128" s="40"/>
    </row>
    <row r="129" spans="11:11" s="1" customFormat="1">
      <c r="K129" s="40"/>
    </row>
    <row r="130" spans="11:11" s="1" customFormat="1">
      <c r="K130" s="40"/>
    </row>
    <row r="131" spans="11:11" s="1" customFormat="1">
      <c r="K131" s="40"/>
    </row>
    <row r="132" spans="11:11" s="1" customFormat="1">
      <c r="K132" s="40"/>
    </row>
    <row r="133" spans="11:11" s="1" customFormat="1">
      <c r="K133" s="40"/>
    </row>
    <row r="134" spans="11:11" s="1" customFormat="1">
      <c r="K134" s="40"/>
    </row>
    <row r="135" spans="11:11" s="1" customFormat="1">
      <c r="K135" s="40"/>
    </row>
    <row r="136" spans="11:11" s="1" customFormat="1">
      <c r="K136" s="40"/>
    </row>
    <row r="137" spans="11:11" s="1" customFormat="1">
      <c r="K137" s="40"/>
    </row>
    <row r="138" spans="11:11" s="1" customFormat="1">
      <c r="K138" s="40"/>
    </row>
    <row r="139" spans="11:11" s="1" customFormat="1">
      <c r="K139" s="40"/>
    </row>
    <row r="140" spans="11:11" s="1" customFormat="1">
      <c r="K140" s="40"/>
    </row>
    <row r="141" spans="11:11" s="1" customFormat="1">
      <c r="K141" s="40"/>
    </row>
    <row r="142" spans="11:11" s="1" customFormat="1">
      <c r="K142" s="40"/>
    </row>
    <row r="143" spans="11:11" s="1" customFormat="1">
      <c r="K143" s="40"/>
    </row>
    <row r="144" spans="11:11" s="1" customFormat="1">
      <c r="K144" s="40"/>
    </row>
    <row r="145" spans="11:11" s="1" customFormat="1">
      <c r="K145" s="40"/>
    </row>
    <row r="146" spans="11:11" s="1" customFormat="1">
      <c r="K146" s="40"/>
    </row>
    <row r="147" spans="11:11" s="1" customFormat="1">
      <c r="K147" s="40"/>
    </row>
    <row r="148" spans="11:11" s="1" customFormat="1">
      <c r="K148" s="40"/>
    </row>
    <row r="149" spans="11:11" s="1" customFormat="1">
      <c r="K149" s="40"/>
    </row>
    <row r="150" spans="11:11" s="1" customFormat="1">
      <c r="K150" s="40"/>
    </row>
    <row r="151" spans="11:11" s="1" customFormat="1">
      <c r="K151" s="40"/>
    </row>
    <row r="152" spans="11:11" s="1" customFormat="1">
      <c r="K152" s="40"/>
    </row>
    <row r="153" spans="11:11" s="1" customFormat="1">
      <c r="K153" s="40"/>
    </row>
    <row r="154" spans="11:11" s="1" customFormat="1">
      <c r="K154" s="40"/>
    </row>
    <row r="155" spans="11:11" s="1" customFormat="1">
      <c r="K155" s="40"/>
    </row>
    <row r="156" spans="11:11" s="1" customFormat="1">
      <c r="K156" s="40"/>
    </row>
    <row r="157" spans="11:11" s="1" customFormat="1">
      <c r="K157" s="40"/>
    </row>
    <row r="158" spans="11:11" s="1" customFormat="1">
      <c r="K158" s="40"/>
    </row>
    <row r="159" spans="11:11" s="1" customFormat="1">
      <c r="K159" s="40"/>
    </row>
    <row r="160" spans="11:11" s="1" customFormat="1">
      <c r="K160" s="40"/>
    </row>
    <row r="161" spans="11:11" s="1" customFormat="1">
      <c r="K161" s="40"/>
    </row>
    <row r="162" spans="11:11" s="1" customFormat="1">
      <c r="K162" s="40"/>
    </row>
    <row r="163" spans="11:11" s="1" customFormat="1">
      <c r="K163" s="40"/>
    </row>
    <row r="164" spans="11:11" s="1" customFormat="1">
      <c r="K164" s="40"/>
    </row>
    <row r="165" spans="11:11" s="1" customFormat="1">
      <c r="K165" s="40"/>
    </row>
    <row r="166" spans="11:11" s="1" customFormat="1">
      <c r="K166" s="40"/>
    </row>
    <row r="167" spans="11:11" s="1" customFormat="1">
      <c r="K167" s="40"/>
    </row>
    <row r="168" spans="11:11" s="1" customFormat="1">
      <c r="K168" s="40"/>
    </row>
    <row r="169" spans="11:11" s="1" customFormat="1">
      <c r="K169" s="40"/>
    </row>
    <row r="170" spans="11:11" s="1" customFormat="1">
      <c r="K170" s="40"/>
    </row>
    <row r="171" spans="11:11" s="1" customFormat="1">
      <c r="K171" s="40"/>
    </row>
    <row r="172" spans="11:11" s="1" customFormat="1">
      <c r="K172" s="40"/>
    </row>
    <row r="173" spans="11:11" s="1" customFormat="1">
      <c r="K173" s="40"/>
    </row>
    <row r="174" spans="11:11" s="1" customFormat="1">
      <c r="K174" s="40"/>
    </row>
    <row r="175" spans="11:11" s="1" customFormat="1">
      <c r="K175" s="40"/>
    </row>
    <row r="176" spans="11:11" s="1" customFormat="1">
      <c r="K176" s="40"/>
    </row>
    <row r="177" spans="11:11" s="1" customFormat="1">
      <c r="K177" s="40"/>
    </row>
    <row r="178" spans="11:11" s="1" customFormat="1">
      <c r="K178" s="40"/>
    </row>
    <row r="179" spans="11:11" s="1" customFormat="1">
      <c r="K179" s="40"/>
    </row>
    <row r="180" spans="11:11" s="1" customFormat="1">
      <c r="K180" s="40"/>
    </row>
    <row r="181" spans="11:11" s="1" customFormat="1">
      <c r="K181" s="40"/>
    </row>
    <row r="182" spans="11:11" s="1" customFormat="1">
      <c r="K182" s="40"/>
    </row>
    <row r="183" spans="11:11" s="1" customFormat="1">
      <c r="K183" s="40"/>
    </row>
    <row r="184" spans="11:11" s="1" customFormat="1">
      <c r="K184" s="40"/>
    </row>
    <row r="185" spans="11:11" s="1" customFormat="1">
      <c r="K185" s="40"/>
    </row>
    <row r="186" spans="11:11" s="1" customFormat="1">
      <c r="K186" s="40"/>
    </row>
    <row r="187" spans="11:11" s="1" customFormat="1">
      <c r="K187" s="40"/>
    </row>
    <row r="188" spans="11:11" s="1" customFormat="1">
      <c r="K188" s="40"/>
    </row>
    <row r="189" spans="11:11" s="1" customFormat="1">
      <c r="K189" s="40"/>
    </row>
    <row r="190" spans="11:11" s="1" customFormat="1">
      <c r="K190" s="40"/>
    </row>
    <row r="191" spans="11:11" s="1" customFormat="1">
      <c r="K191" s="40"/>
    </row>
    <row r="192" spans="11:11" s="1" customFormat="1">
      <c r="K192" s="40"/>
    </row>
    <row r="193" spans="11:11" s="1" customFormat="1">
      <c r="K193" s="40"/>
    </row>
    <row r="194" spans="11:11" s="1" customFormat="1">
      <c r="K194" s="40"/>
    </row>
    <row r="195" spans="11:11" s="1" customFormat="1">
      <c r="K195" s="40"/>
    </row>
    <row r="196" spans="11:11" s="1" customFormat="1">
      <c r="K196" s="40"/>
    </row>
    <row r="197" spans="11:11" s="1" customFormat="1">
      <c r="K197" s="40"/>
    </row>
    <row r="198" spans="11:11" s="1" customFormat="1">
      <c r="K198" s="40"/>
    </row>
    <row r="199" spans="11:11" s="1" customFormat="1">
      <c r="K199" s="40"/>
    </row>
    <row r="200" spans="11:11" s="1" customFormat="1">
      <c r="K200" s="40"/>
    </row>
    <row r="201" spans="11:11" s="1" customFormat="1">
      <c r="K201" s="40"/>
    </row>
    <row r="202" spans="11:11" s="1" customFormat="1">
      <c r="K202" s="40"/>
    </row>
    <row r="203" spans="11:11" s="1" customFormat="1">
      <c r="K203" s="40"/>
    </row>
    <row r="204" spans="11:11" s="1" customFormat="1">
      <c r="K204" s="40"/>
    </row>
    <row r="205" spans="11:11" s="1" customFormat="1">
      <c r="K205" s="40"/>
    </row>
    <row r="206" spans="11:11" s="1" customFormat="1">
      <c r="K206" s="40"/>
    </row>
    <row r="207" spans="11:11" s="1" customFormat="1">
      <c r="K207" s="40"/>
    </row>
    <row r="208" spans="11:11" s="1" customFormat="1">
      <c r="K208" s="40"/>
    </row>
    <row r="209" spans="11:11" s="1" customFormat="1">
      <c r="K209" s="40"/>
    </row>
    <row r="210" spans="11:11" s="1" customFormat="1">
      <c r="K210" s="40"/>
    </row>
    <row r="211" spans="11:11" s="1" customFormat="1">
      <c r="K211" s="40"/>
    </row>
    <row r="212" spans="11:11" s="1" customFormat="1">
      <c r="K212" s="40"/>
    </row>
    <row r="213" spans="11:11" s="1" customFormat="1">
      <c r="K213" s="40"/>
    </row>
    <row r="214" spans="11:11" s="1" customFormat="1">
      <c r="K214" s="40"/>
    </row>
    <row r="215" spans="11:11" s="1" customFormat="1">
      <c r="K215" s="40"/>
    </row>
    <row r="216" spans="11:11" s="1" customFormat="1">
      <c r="K216" s="40"/>
    </row>
    <row r="217" spans="11:11" s="1" customFormat="1">
      <c r="K217" s="40"/>
    </row>
    <row r="218" spans="11:11" s="1" customFormat="1">
      <c r="K218" s="40"/>
    </row>
    <row r="219" spans="11:11" s="1" customFormat="1">
      <c r="K219" s="40"/>
    </row>
    <row r="220" spans="11:11" s="1" customFormat="1">
      <c r="K220" s="40"/>
    </row>
    <row r="221" spans="11:11" s="1" customFormat="1">
      <c r="K221" s="40"/>
    </row>
    <row r="222" spans="11:11" s="1" customFormat="1">
      <c r="K222" s="40"/>
    </row>
    <row r="223" spans="11:11" s="1" customFormat="1">
      <c r="K223" s="40"/>
    </row>
    <row r="224" spans="11:11" s="1" customFormat="1">
      <c r="K224" s="40"/>
    </row>
    <row r="225" spans="11:11" s="1" customFormat="1">
      <c r="K225" s="40"/>
    </row>
    <row r="226" spans="11:11" s="1" customFormat="1">
      <c r="K226" s="40"/>
    </row>
    <row r="227" spans="11:11" s="1" customFormat="1">
      <c r="K227" s="40"/>
    </row>
    <row r="228" spans="11:11" s="1" customFormat="1">
      <c r="K228" s="40"/>
    </row>
    <row r="229" spans="11:11" s="1" customFormat="1">
      <c r="K229" s="40"/>
    </row>
    <row r="230" spans="11:11" s="1" customFormat="1">
      <c r="K230" s="40"/>
    </row>
    <row r="231" spans="11:11" s="1" customFormat="1">
      <c r="K231" s="40"/>
    </row>
    <row r="232" spans="11:11" s="1" customFormat="1">
      <c r="K232" s="40"/>
    </row>
    <row r="233" spans="11:11" s="1" customFormat="1">
      <c r="K233" s="40"/>
    </row>
    <row r="234" spans="11:11" s="1" customFormat="1">
      <c r="K234" s="40"/>
    </row>
    <row r="235" spans="11:11" s="1" customFormat="1">
      <c r="K235" s="40"/>
    </row>
    <row r="236" spans="11:11" s="1" customFormat="1">
      <c r="K236" s="40"/>
    </row>
    <row r="237" spans="11:11" s="1" customFormat="1">
      <c r="K237" s="40"/>
    </row>
    <row r="238" spans="11:11" s="1" customFormat="1">
      <c r="K238" s="40"/>
    </row>
    <row r="239" spans="11:11" s="1" customFormat="1">
      <c r="K239" s="40"/>
    </row>
    <row r="240" spans="11:11" s="1" customFormat="1">
      <c r="K240" s="40"/>
    </row>
    <row r="241" spans="11:11" s="1" customFormat="1">
      <c r="K241" s="40"/>
    </row>
    <row r="242" spans="11:11" s="1" customFormat="1">
      <c r="K242" s="40"/>
    </row>
    <row r="243" spans="11:11" s="1" customFormat="1">
      <c r="K243" s="40"/>
    </row>
    <row r="244" spans="11:11" s="1" customFormat="1">
      <c r="K244" s="40"/>
    </row>
    <row r="245" spans="11:11" s="1" customFormat="1">
      <c r="K245" s="40"/>
    </row>
    <row r="246" spans="11:11" s="1" customFormat="1">
      <c r="K246" s="40"/>
    </row>
    <row r="247" spans="11:11" s="1" customFormat="1">
      <c r="K247" s="40"/>
    </row>
    <row r="248" spans="11:11" s="1" customFormat="1">
      <c r="K248" s="40"/>
    </row>
    <row r="249" spans="11:11" s="1" customFormat="1">
      <c r="K249" s="40"/>
    </row>
    <row r="250" spans="11:11" s="1" customFormat="1">
      <c r="K250" s="40"/>
    </row>
    <row r="251" spans="11:11" s="1" customFormat="1">
      <c r="K251" s="40"/>
    </row>
    <row r="252" spans="11:11" s="1" customFormat="1">
      <c r="K252" s="40"/>
    </row>
    <row r="253" spans="11:11" s="1" customFormat="1">
      <c r="K253" s="40"/>
    </row>
    <row r="254" spans="11:11" s="1" customFormat="1">
      <c r="K254" s="40"/>
    </row>
    <row r="255" spans="11:11" s="1" customFormat="1">
      <c r="K255" s="40"/>
    </row>
    <row r="256" spans="11:11" s="1" customFormat="1">
      <c r="K256" s="40"/>
    </row>
    <row r="257" spans="11:11" s="1" customFormat="1">
      <c r="K257" s="40"/>
    </row>
    <row r="258" spans="11:11" s="1" customFormat="1">
      <c r="K258" s="40"/>
    </row>
    <row r="259" spans="11:11" s="1" customFormat="1">
      <c r="K259" s="40"/>
    </row>
    <row r="260" spans="11:11" s="1" customFormat="1">
      <c r="K260" s="40"/>
    </row>
    <row r="261" spans="11:11" s="1" customFormat="1">
      <c r="K261" s="40"/>
    </row>
    <row r="262" spans="11:11" s="1" customFormat="1">
      <c r="K262" s="40"/>
    </row>
    <row r="263" spans="11:11" s="1" customFormat="1">
      <c r="K263" s="40"/>
    </row>
    <row r="264" spans="11:11" s="1" customFormat="1">
      <c r="K264" s="40"/>
    </row>
    <row r="265" spans="11:11" s="1" customFormat="1">
      <c r="K265" s="40"/>
    </row>
    <row r="266" spans="11:11" s="1" customFormat="1">
      <c r="K266" s="40"/>
    </row>
    <row r="267" spans="11:11" s="1" customFormat="1">
      <c r="K267" s="40"/>
    </row>
    <row r="268" spans="11:11" s="1" customFormat="1">
      <c r="K268" s="40"/>
    </row>
    <row r="269" spans="11:11" s="1" customFormat="1">
      <c r="K269" s="40"/>
    </row>
    <row r="270" spans="11:11" s="1" customFormat="1">
      <c r="K270" s="40"/>
    </row>
    <row r="271" spans="11:11" s="1" customFormat="1">
      <c r="K271" s="40"/>
    </row>
    <row r="272" spans="11:11" s="1" customFormat="1">
      <c r="K272" s="40"/>
    </row>
    <row r="273" spans="11:11" s="1" customFormat="1">
      <c r="K273" s="40"/>
    </row>
    <row r="274" spans="11:11" s="1" customFormat="1">
      <c r="K274" s="40"/>
    </row>
    <row r="275" spans="11:11" s="1" customFormat="1">
      <c r="K275" s="40"/>
    </row>
    <row r="276" spans="11:11" s="1" customFormat="1">
      <c r="K276" s="40"/>
    </row>
    <row r="277" spans="11:11" s="1" customFormat="1">
      <c r="K277" s="40"/>
    </row>
    <row r="278" spans="11:11" s="1" customFormat="1">
      <c r="K278" s="40"/>
    </row>
    <row r="279" spans="11:11" s="1" customFormat="1">
      <c r="K279" s="40"/>
    </row>
    <row r="280" spans="11:11" s="1" customFormat="1">
      <c r="K280" s="40"/>
    </row>
    <row r="281" spans="11:11" s="1" customFormat="1">
      <c r="K281" s="40"/>
    </row>
    <row r="282" spans="11:11" s="1" customFormat="1">
      <c r="K282" s="40"/>
    </row>
    <row r="283" spans="11:11" s="1" customFormat="1">
      <c r="K283" s="40"/>
    </row>
    <row r="284" spans="11:11" s="1" customFormat="1">
      <c r="K284" s="40"/>
    </row>
    <row r="285" spans="11:11" s="1" customFormat="1">
      <c r="K285" s="40"/>
    </row>
    <row r="286" spans="11:11" s="1" customFormat="1">
      <c r="K286" s="40"/>
    </row>
    <row r="287" spans="11:11" s="1" customFormat="1">
      <c r="K287" s="40"/>
    </row>
    <row r="288" spans="11:11" s="1" customFormat="1">
      <c r="K288" s="40"/>
    </row>
    <row r="289" spans="11:11" s="1" customFormat="1">
      <c r="K289" s="40"/>
    </row>
    <row r="290" spans="11:11" s="1" customFormat="1">
      <c r="K290" s="40"/>
    </row>
    <row r="291" spans="11:11" s="1" customFormat="1">
      <c r="K291" s="40"/>
    </row>
    <row r="292" spans="11:11" s="1" customFormat="1">
      <c r="K292" s="40"/>
    </row>
    <row r="293" spans="11:11" s="1" customFormat="1">
      <c r="K293" s="40"/>
    </row>
    <row r="294" spans="11:11" s="1" customFormat="1">
      <c r="K294" s="40"/>
    </row>
    <row r="295" spans="11:11" s="1" customFormat="1">
      <c r="K295" s="40"/>
    </row>
    <row r="296" spans="11:11" s="1" customFormat="1">
      <c r="K296" s="40"/>
    </row>
    <row r="297" spans="11:11" s="1" customFormat="1">
      <c r="K297" s="40"/>
    </row>
    <row r="298" spans="11:11" s="1" customFormat="1">
      <c r="K298" s="40"/>
    </row>
    <row r="299" spans="11:11" s="1" customFormat="1">
      <c r="K299" s="40"/>
    </row>
    <row r="300" spans="11:11" s="1" customFormat="1">
      <c r="K300" s="40"/>
    </row>
    <row r="301" spans="11:11" s="1" customFormat="1">
      <c r="K301" s="40"/>
    </row>
    <row r="302" spans="11:11" s="1" customFormat="1">
      <c r="K302" s="40"/>
    </row>
    <row r="303" spans="11:11" s="1" customFormat="1">
      <c r="K303" s="40"/>
    </row>
    <row r="304" spans="11:11" s="1" customFormat="1">
      <c r="K304" s="40"/>
    </row>
    <row r="305" spans="11:11" s="1" customFormat="1">
      <c r="K305" s="40"/>
    </row>
    <row r="306" spans="11:11" s="1" customFormat="1">
      <c r="K306" s="40"/>
    </row>
    <row r="307" spans="11:11" s="1" customFormat="1">
      <c r="K307" s="40"/>
    </row>
    <row r="308" spans="11:11" s="1" customFormat="1">
      <c r="K308" s="40"/>
    </row>
    <row r="309" spans="11:11" s="1" customFormat="1">
      <c r="K309" s="40"/>
    </row>
    <row r="310" spans="11:11" s="1" customFormat="1">
      <c r="K310" s="40"/>
    </row>
    <row r="311" spans="11:11" s="1" customFormat="1">
      <c r="K311" s="40"/>
    </row>
    <row r="312" spans="11:11" s="1" customFormat="1">
      <c r="K312" s="40"/>
    </row>
    <row r="313" spans="11:11" s="1" customFormat="1">
      <c r="K313" s="40"/>
    </row>
    <row r="314" spans="11:11" s="1" customFormat="1">
      <c r="K314" s="40"/>
    </row>
    <row r="315" spans="11:11" s="1" customFormat="1">
      <c r="K315" s="40"/>
    </row>
    <row r="316" spans="11:11" s="1" customFormat="1">
      <c r="K316" s="40"/>
    </row>
    <row r="317" spans="11:11" s="1" customFormat="1">
      <c r="K317" s="40"/>
    </row>
    <row r="318" spans="11:11" s="1" customFormat="1">
      <c r="K318" s="40"/>
    </row>
    <row r="319" spans="11:11" s="1" customFormat="1">
      <c r="K319" s="40"/>
    </row>
    <row r="320" spans="11:11" s="1" customFormat="1">
      <c r="K320" s="40"/>
    </row>
    <row r="321" spans="11:11" s="1" customFormat="1">
      <c r="K321" s="40"/>
    </row>
    <row r="322" spans="11:11" s="1" customFormat="1">
      <c r="K322" s="40"/>
    </row>
    <row r="323" spans="11:11" s="1" customFormat="1">
      <c r="K323" s="40"/>
    </row>
    <row r="324" spans="11:11" s="1" customFormat="1">
      <c r="K324" s="40"/>
    </row>
    <row r="325" spans="11:11" s="1" customFormat="1">
      <c r="K325" s="40"/>
    </row>
    <row r="326" spans="11:11" s="1" customFormat="1">
      <c r="K326" s="40"/>
    </row>
    <row r="327" spans="11:11" s="1" customFormat="1">
      <c r="K327" s="40"/>
    </row>
    <row r="328" spans="11:11" s="1" customFormat="1">
      <c r="K328" s="40"/>
    </row>
    <row r="329" spans="11:11" s="1" customFormat="1">
      <c r="K329" s="40"/>
    </row>
    <row r="330" spans="11:11" s="1" customFormat="1">
      <c r="K330" s="40"/>
    </row>
    <row r="331" spans="11:11" s="1" customFormat="1">
      <c r="K331" s="40"/>
    </row>
    <row r="332" spans="11:11" s="1" customFormat="1">
      <c r="K332" s="40"/>
    </row>
    <row r="333" spans="11:11" s="1" customFormat="1">
      <c r="K333" s="40"/>
    </row>
    <row r="334" spans="11:11" s="1" customFormat="1">
      <c r="K334" s="40"/>
    </row>
    <row r="335" spans="11:11" s="1" customFormat="1">
      <c r="K335" s="40"/>
    </row>
    <row r="336" spans="11:11" s="1" customFormat="1">
      <c r="K336" s="40"/>
    </row>
    <row r="337" spans="11:11" s="1" customFormat="1">
      <c r="K337" s="40"/>
    </row>
    <row r="338" spans="11:11" s="1" customFormat="1">
      <c r="K338" s="40"/>
    </row>
    <row r="339" spans="11:11" s="1" customFormat="1">
      <c r="K339" s="40"/>
    </row>
    <row r="340" spans="11:11" s="1" customFormat="1">
      <c r="K340" s="40"/>
    </row>
    <row r="341" spans="11:11" s="1" customFormat="1">
      <c r="K341" s="40"/>
    </row>
    <row r="342" spans="11:11" s="1" customFormat="1">
      <c r="K342" s="40"/>
    </row>
    <row r="343" spans="11:11" s="1" customFormat="1">
      <c r="K343" s="40"/>
    </row>
    <row r="344" spans="11:11" s="1" customFormat="1">
      <c r="K344" s="40"/>
    </row>
    <row r="345" spans="11:11" s="1" customFormat="1">
      <c r="K345" s="40"/>
    </row>
    <row r="346" spans="11:11" s="1" customFormat="1">
      <c r="K346" s="40"/>
    </row>
    <row r="347" spans="11:11" s="1" customFormat="1">
      <c r="K347" s="40"/>
    </row>
    <row r="348" spans="11:11" s="1" customFormat="1">
      <c r="K348" s="40"/>
    </row>
    <row r="349" spans="11:11" s="1" customFormat="1">
      <c r="K349" s="40"/>
    </row>
    <row r="350" spans="11:11" s="1" customFormat="1">
      <c r="K350" s="40"/>
    </row>
    <row r="351" spans="11:11" s="1" customFormat="1">
      <c r="K351" s="40"/>
    </row>
    <row r="352" spans="11:11" s="1" customFormat="1">
      <c r="K352" s="40"/>
    </row>
    <row r="353" spans="11:11" s="1" customFormat="1">
      <c r="K353" s="40"/>
    </row>
    <row r="354" spans="11:11" s="1" customFormat="1">
      <c r="K354" s="40"/>
    </row>
    <row r="355" spans="11:11" s="1" customFormat="1">
      <c r="K355" s="40"/>
    </row>
    <row r="356" spans="11:11" s="1" customFormat="1">
      <c r="K356" s="40"/>
    </row>
    <row r="357" spans="11:11" s="1" customFormat="1">
      <c r="K357" s="40"/>
    </row>
    <row r="358" spans="11:11" s="1" customFormat="1">
      <c r="K358" s="40"/>
    </row>
    <row r="359" spans="11:11" s="1" customFormat="1">
      <c r="K359" s="40"/>
    </row>
    <row r="360" spans="11:11" s="1" customFormat="1">
      <c r="K360" s="40"/>
    </row>
    <row r="361" spans="11:11" s="1" customFormat="1">
      <c r="K361" s="40"/>
    </row>
    <row r="362" spans="11:11" s="1" customFormat="1">
      <c r="K362" s="40"/>
    </row>
    <row r="363" spans="11:11" s="1" customFormat="1">
      <c r="K363" s="40"/>
    </row>
    <row r="364" spans="11:11" s="1" customFormat="1">
      <c r="K364" s="40"/>
    </row>
    <row r="365" spans="11:11" s="1" customFormat="1">
      <c r="K365" s="40"/>
    </row>
    <row r="366" spans="11:11" s="1" customFormat="1">
      <c r="K366" s="40"/>
    </row>
    <row r="367" spans="11:11" s="1" customFormat="1">
      <c r="K367" s="40"/>
    </row>
    <row r="368" spans="11:11" s="1" customFormat="1">
      <c r="K368" s="40"/>
    </row>
    <row r="369" spans="11:11" s="1" customFormat="1">
      <c r="K369" s="40"/>
    </row>
    <row r="370" spans="11:11" s="1" customFormat="1">
      <c r="K370" s="40"/>
    </row>
    <row r="371" spans="11:11" s="1" customFormat="1">
      <c r="K371" s="40"/>
    </row>
    <row r="372" spans="11:11" s="1" customFormat="1">
      <c r="K372" s="40"/>
    </row>
    <row r="373" spans="11:11" s="1" customFormat="1">
      <c r="K373" s="40"/>
    </row>
    <row r="374" spans="11:11" s="1" customFormat="1">
      <c r="K374" s="40"/>
    </row>
    <row r="375" spans="11:11" s="1" customFormat="1">
      <c r="K375" s="40"/>
    </row>
    <row r="376" spans="11:11" s="1" customFormat="1">
      <c r="K376" s="40"/>
    </row>
    <row r="377" spans="11:11" s="1" customFormat="1">
      <c r="K377" s="40"/>
    </row>
    <row r="378" spans="11:11" s="1" customFormat="1">
      <c r="K378" s="40"/>
    </row>
    <row r="379" spans="11:11" s="1" customFormat="1">
      <c r="K379" s="40"/>
    </row>
    <row r="380" spans="11:11" s="1" customFormat="1">
      <c r="K380" s="40"/>
    </row>
    <row r="381" spans="11:11" s="1" customFormat="1">
      <c r="K381" s="40"/>
    </row>
    <row r="382" spans="11:11" s="1" customFormat="1">
      <c r="K382" s="40"/>
    </row>
    <row r="383" spans="11:11" s="1" customFormat="1">
      <c r="K383" s="40"/>
    </row>
    <row r="384" spans="11:11" s="1" customFormat="1">
      <c r="K384" s="40"/>
    </row>
    <row r="385" spans="11:11" s="1" customFormat="1">
      <c r="K385" s="40"/>
    </row>
    <row r="386" spans="11:11" s="1" customFormat="1">
      <c r="K386" s="40"/>
    </row>
    <row r="387" spans="11:11" s="1" customFormat="1">
      <c r="K387" s="40"/>
    </row>
    <row r="388" spans="11:11" s="1" customFormat="1">
      <c r="K388" s="40"/>
    </row>
    <row r="389" spans="11:11" s="1" customFormat="1">
      <c r="K389" s="40"/>
    </row>
    <row r="390" spans="11:11" s="1" customFormat="1">
      <c r="K390" s="40"/>
    </row>
    <row r="391" spans="11:11" s="1" customFormat="1">
      <c r="K391" s="40"/>
    </row>
    <row r="392" spans="11:11" s="1" customFormat="1">
      <c r="K392" s="40"/>
    </row>
    <row r="393" spans="11:11" s="1" customFormat="1">
      <c r="K393" s="40"/>
    </row>
    <row r="394" spans="11:11" s="1" customFormat="1">
      <c r="K394" s="40"/>
    </row>
    <row r="395" spans="11:11" s="1" customFormat="1">
      <c r="K395" s="40"/>
    </row>
    <row r="396" spans="11:11" s="1" customFormat="1">
      <c r="K396" s="40"/>
    </row>
    <row r="397" spans="11:11" s="1" customFormat="1">
      <c r="K397" s="40"/>
    </row>
    <row r="398" spans="11:11" s="1" customFormat="1">
      <c r="K398" s="40"/>
    </row>
    <row r="399" spans="11:11" s="1" customFormat="1">
      <c r="K399" s="40"/>
    </row>
    <row r="400" spans="11:11" s="1" customFormat="1">
      <c r="K400" s="40"/>
    </row>
    <row r="401" spans="11:11" s="1" customFormat="1">
      <c r="K401" s="40"/>
    </row>
    <row r="402" spans="11:11" s="1" customFormat="1">
      <c r="K402" s="40"/>
    </row>
    <row r="403" spans="11:11" s="1" customFormat="1">
      <c r="K403" s="40"/>
    </row>
    <row r="404" spans="11:11" s="1" customFormat="1">
      <c r="K404" s="40"/>
    </row>
    <row r="405" spans="11:11" s="1" customFormat="1">
      <c r="K405" s="40"/>
    </row>
    <row r="406" spans="11:11" s="1" customFormat="1">
      <c r="K406" s="40"/>
    </row>
    <row r="407" spans="11:11" s="1" customFormat="1">
      <c r="K407" s="40"/>
    </row>
    <row r="408" spans="11:11" s="1" customFormat="1">
      <c r="K408" s="40"/>
    </row>
    <row r="409" spans="11:11" s="1" customFormat="1">
      <c r="K409" s="40"/>
    </row>
    <row r="410" spans="11:11" s="1" customFormat="1">
      <c r="K410" s="40"/>
    </row>
    <row r="411" spans="11:11" s="1" customFormat="1">
      <c r="K411" s="40"/>
    </row>
    <row r="412" spans="11:11" s="1" customFormat="1">
      <c r="K412" s="40"/>
    </row>
    <row r="413" spans="11:11" s="1" customFormat="1">
      <c r="K413" s="40"/>
    </row>
    <row r="414" spans="11:11" s="1" customFormat="1">
      <c r="K414" s="40"/>
    </row>
    <row r="415" spans="11:11" s="1" customFormat="1">
      <c r="K415" s="40"/>
    </row>
    <row r="416" spans="11:11" s="1" customFormat="1">
      <c r="K416" s="40"/>
    </row>
    <row r="417" spans="11:11" s="1" customFormat="1">
      <c r="K417" s="40"/>
    </row>
    <row r="418" spans="11:11" s="1" customFormat="1">
      <c r="K418" s="40"/>
    </row>
    <row r="419" spans="11:11" s="1" customFormat="1">
      <c r="K419" s="40"/>
    </row>
    <row r="420" spans="11:11" s="1" customFormat="1">
      <c r="K420" s="40"/>
    </row>
    <row r="421" spans="11:11" s="1" customFormat="1">
      <c r="K421" s="40"/>
    </row>
    <row r="422" spans="11:11" s="1" customFormat="1">
      <c r="K422" s="40"/>
    </row>
    <row r="423" spans="11:11" s="1" customFormat="1">
      <c r="K423" s="40"/>
    </row>
    <row r="424" spans="11:11" s="1" customFormat="1">
      <c r="K424" s="40"/>
    </row>
    <row r="425" spans="11:11" s="1" customFormat="1">
      <c r="K425" s="40"/>
    </row>
    <row r="426" spans="11:11" s="1" customFormat="1">
      <c r="K426" s="40"/>
    </row>
    <row r="427" spans="11:11" s="1" customFormat="1">
      <c r="K427" s="40"/>
    </row>
    <row r="428" spans="11:11" s="1" customFormat="1">
      <c r="K428" s="40"/>
    </row>
    <row r="429" spans="11:11" s="1" customFormat="1">
      <c r="K429" s="40"/>
    </row>
    <row r="430" spans="11:11" s="1" customFormat="1">
      <c r="K430" s="40"/>
    </row>
    <row r="431" spans="11:11" s="1" customFormat="1">
      <c r="K431" s="40"/>
    </row>
    <row r="432" spans="11:11" s="1" customFormat="1">
      <c r="K432" s="40"/>
    </row>
    <row r="433" spans="11:11" s="1" customFormat="1">
      <c r="K433" s="40"/>
    </row>
    <row r="434" spans="11:11" s="1" customFormat="1">
      <c r="K434" s="40"/>
    </row>
    <row r="435" spans="11:11" s="1" customFormat="1">
      <c r="K435" s="40"/>
    </row>
    <row r="436" spans="11:11" s="1" customFormat="1">
      <c r="K436" s="40"/>
    </row>
    <row r="437" spans="11:11" s="1" customFormat="1">
      <c r="K437" s="40"/>
    </row>
    <row r="438" spans="11:11" s="1" customFormat="1">
      <c r="K438" s="40"/>
    </row>
    <row r="439" spans="11:11" s="1" customFormat="1">
      <c r="K439" s="40"/>
    </row>
    <row r="440" spans="11:11" s="1" customFormat="1">
      <c r="K440" s="40"/>
    </row>
    <row r="441" spans="11:11" s="1" customFormat="1">
      <c r="K441" s="40"/>
    </row>
    <row r="442" spans="11:11" s="1" customFormat="1">
      <c r="K442" s="40"/>
    </row>
    <row r="443" spans="11:11" s="1" customFormat="1">
      <c r="K443" s="40"/>
    </row>
    <row r="444" spans="11:11" s="1" customFormat="1">
      <c r="K444" s="40"/>
    </row>
    <row r="445" spans="11:11" s="1" customFormat="1">
      <c r="K445" s="40"/>
    </row>
    <row r="446" spans="11:11" s="1" customFormat="1">
      <c r="K446" s="40"/>
    </row>
    <row r="447" spans="11:11" s="1" customFormat="1">
      <c r="K447" s="40"/>
    </row>
    <row r="448" spans="11:11" s="1" customFormat="1">
      <c r="K448" s="40"/>
    </row>
    <row r="449" spans="11:11" s="1" customFormat="1">
      <c r="K449" s="40"/>
    </row>
    <row r="450" spans="11:11" s="1" customFormat="1">
      <c r="K450" s="40"/>
    </row>
    <row r="451" spans="11:11" s="1" customFormat="1">
      <c r="K451" s="40"/>
    </row>
    <row r="452" spans="11:11" s="1" customFormat="1">
      <c r="K452" s="40"/>
    </row>
    <row r="453" spans="11:11" s="1" customFormat="1">
      <c r="K453" s="40"/>
    </row>
    <row r="454" spans="11:11" s="1" customFormat="1">
      <c r="K454" s="40"/>
    </row>
    <row r="455" spans="11:11" s="1" customFormat="1">
      <c r="K455" s="40"/>
    </row>
    <row r="456" spans="11:11" s="1" customFormat="1">
      <c r="K456" s="40"/>
    </row>
    <row r="457" spans="11:11" s="1" customFormat="1">
      <c r="K457" s="40"/>
    </row>
    <row r="458" spans="11:11" s="1" customFormat="1">
      <c r="K458" s="40"/>
    </row>
    <row r="459" spans="11:11" s="1" customFormat="1">
      <c r="K459" s="40"/>
    </row>
    <row r="460" spans="11:11" s="1" customFormat="1">
      <c r="K460" s="40"/>
    </row>
    <row r="461" spans="11:11" s="1" customFormat="1">
      <c r="K461" s="40"/>
    </row>
    <row r="462" spans="11:11" s="1" customFormat="1">
      <c r="K462" s="40"/>
    </row>
    <row r="463" spans="11:11" s="1" customFormat="1">
      <c r="K463" s="40"/>
    </row>
    <row r="464" spans="11:11" s="1" customFormat="1">
      <c r="K464" s="40"/>
    </row>
    <row r="465" spans="11:11" s="1" customFormat="1">
      <c r="K465" s="40"/>
    </row>
    <row r="466" spans="11:11" s="1" customFormat="1">
      <c r="K466" s="40"/>
    </row>
    <row r="467" spans="11:11" s="1" customFormat="1">
      <c r="K467" s="40"/>
    </row>
    <row r="468" spans="11:11" s="1" customFormat="1">
      <c r="K468" s="40"/>
    </row>
    <row r="469" spans="11:11" s="1" customFormat="1">
      <c r="K469" s="40"/>
    </row>
    <row r="470" spans="11:11" s="1" customFormat="1">
      <c r="K470" s="40"/>
    </row>
    <row r="471" spans="11:11" s="1" customFormat="1">
      <c r="K471" s="40"/>
    </row>
    <row r="472" spans="11:11" s="1" customFormat="1">
      <c r="K472" s="40"/>
    </row>
    <row r="473" spans="11:11" s="1" customFormat="1">
      <c r="K473" s="40"/>
    </row>
    <row r="474" spans="11:11" s="1" customFormat="1">
      <c r="K474" s="40"/>
    </row>
    <row r="475" spans="11:11" s="1" customFormat="1">
      <c r="K475" s="40"/>
    </row>
    <row r="476" spans="11:11" s="1" customFormat="1">
      <c r="K476" s="40"/>
    </row>
    <row r="477" spans="11:11" s="1" customFormat="1">
      <c r="K477" s="40"/>
    </row>
    <row r="478" spans="11:11" s="1" customFormat="1">
      <c r="K478" s="40"/>
    </row>
    <row r="479" spans="11:11" s="1" customFormat="1">
      <c r="K479" s="40"/>
    </row>
    <row r="480" spans="11:11" s="1" customFormat="1">
      <c r="K480" s="40"/>
    </row>
    <row r="481" spans="11:11" s="1" customFormat="1">
      <c r="K481" s="40"/>
    </row>
    <row r="482" spans="11:11" s="1" customFormat="1">
      <c r="K482" s="40"/>
    </row>
    <row r="483" spans="11:11" s="1" customFormat="1">
      <c r="K483" s="40"/>
    </row>
    <row r="484" spans="11:11" s="1" customFormat="1">
      <c r="K484" s="40"/>
    </row>
    <row r="485" spans="11:11" s="1" customFormat="1">
      <c r="K485" s="40"/>
    </row>
    <row r="486" spans="11:11" s="1" customFormat="1">
      <c r="K486" s="40"/>
    </row>
    <row r="487" spans="11:11" s="1" customFormat="1">
      <c r="K487" s="40"/>
    </row>
    <row r="488" spans="11:11" s="1" customFormat="1">
      <c r="K488" s="40"/>
    </row>
    <row r="489" spans="11:11" s="1" customFormat="1">
      <c r="K489" s="40"/>
    </row>
    <row r="490" spans="11:11" s="1" customFormat="1">
      <c r="K490" s="40"/>
    </row>
    <row r="491" spans="11:11" s="1" customFormat="1">
      <c r="K491" s="40"/>
    </row>
    <row r="492" spans="11:11" s="1" customFormat="1">
      <c r="K492" s="40"/>
    </row>
    <row r="493" spans="11:11" s="1" customFormat="1">
      <c r="K493" s="40"/>
    </row>
    <row r="494" spans="11:11" s="1" customFormat="1">
      <c r="K494" s="40"/>
    </row>
    <row r="495" spans="11:11" s="1" customFormat="1">
      <c r="K495" s="40"/>
    </row>
    <row r="496" spans="11:11" s="1" customFormat="1">
      <c r="K496" s="40"/>
    </row>
    <row r="497" spans="11:11" s="1" customFormat="1">
      <c r="K497" s="40"/>
    </row>
    <row r="498" spans="11:11" s="1" customFormat="1">
      <c r="K498" s="40"/>
    </row>
    <row r="499" spans="11:11" s="1" customFormat="1">
      <c r="K499" s="40"/>
    </row>
    <row r="500" spans="11:11" s="1" customFormat="1">
      <c r="K500" s="40"/>
    </row>
    <row r="501" spans="11:11" s="1" customFormat="1">
      <c r="K501" s="40"/>
    </row>
    <row r="502" spans="11:11" s="1" customFormat="1">
      <c r="K502" s="40"/>
    </row>
    <row r="503" spans="11:11" s="1" customFormat="1">
      <c r="K503" s="40"/>
    </row>
    <row r="504" spans="11:11" s="1" customFormat="1">
      <c r="K504" s="40"/>
    </row>
    <row r="505" spans="11:11" s="1" customFormat="1">
      <c r="K505" s="40"/>
    </row>
    <row r="506" spans="11:11" s="1" customFormat="1">
      <c r="K506" s="40"/>
    </row>
    <row r="507" spans="11:11" s="1" customFormat="1">
      <c r="K507" s="40"/>
    </row>
    <row r="508" spans="11:11" s="1" customFormat="1">
      <c r="K508" s="40"/>
    </row>
    <row r="509" spans="11:11" s="1" customFormat="1">
      <c r="K509" s="40"/>
    </row>
    <row r="510" spans="11:11" s="1" customFormat="1">
      <c r="K510" s="40"/>
    </row>
    <row r="511" spans="11:11" s="1" customFormat="1">
      <c r="K511" s="40"/>
    </row>
    <row r="512" spans="11:11" s="1" customFormat="1">
      <c r="K512" s="40"/>
    </row>
    <row r="513" spans="11:11" s="1" customFormat="1">
      <c r="K513" s="40"/>
    </row>
    <row r="514" spans="11:11" s="1" customFormat="1">
      <c r="K514" s="40"/>
    </row>
    <row r="515" spans="11:11" s="1" customFormat="1">
      <c r="K515" s="40"/>
    </row>
    <row r="516" spans="11:11" s="1" customFormat="1">
      <c r="K516" s="40"/>
    </row>
    <row r="517" spans="11:11" s="1" customFormat="1">
      <c r="K517" s="40"/>
    </row>
    <row r="518" spans="11:11" s="1" customFormat="1">
      <c r="K518" s="40"/>
    </row>
    <row r="519" spans="11:11" s="1" customFormat="1">
      <c r="K519" s="40"/>
    </row>
    <row r="520" spans="11:11" s="1" customFormat="1">
      <c r="K520" s="40"/>
    </row>
    <row r="521" spans="11:11" s="1" customFormat="1">
      <c r="K521" s="40"/>
    </row>
    <row r="522" spans="11:11" s="1" customFormat="1">
      <c r="K522" s="40"/>
    </row>
    <row r="523" spans="11:11" s="1" customFormat="1">
      <c r="K523" s="40"/>
    </row>
    <row r="524" spans="11:11" s="1" customFormat="1">
      <c r="K524" s="40"/>
    </row>
    <row r="525" spans="11:11" s="1" customFormat="1">
      <c r="K525" s="40"/>
    </row>
    <row r="526" spans="11:11" s="1" customFormat="1">
      <c r="K526" s="40"/>
    </row>
    <row r="527" spans="11:11" s="1" customFormat="1">
      <c r="K527" s="40"/>
    </row>
    <row r="528" spans="11:11" s="1" customFormat="1">
      <c r="K528" s="40"/>
    </row>
    <row r="529" spans="11:11" s="1" customFormat="1">
      <c r="K529" s="40"/>
    </row>
    <row r="530" spans="11:11" s="1" customFormat="1">
      <c r="K530" s="40"/>
    </row>
    <row r="531" spans="11:11" s="1" customFormat="1">
      <c r="K531" s="40"/>
    </row>
    <row r="532" spans="11:11" s="1" customFormat="1">
      <c r="K532" s="40"/>
    </row>
    <row r="533" spans="11:11" s="1" customFormat="1">
      <c r="K533" s="40"/>
    </row>
    <row r="534" spans="11:11" s="1" customFormat="1">
      <c r="K534" s="40"/>
    </row>
    <row r="535" spans="11:11" s="1" customFormat="1">
      <c r="K535" s="40"/>
    </row>
    <row r="536" spans="11:11" s="1" customFormat="1">
      <c r="K536" s="40"/>
    </row>
    <row r="537" spans="11:11" s="1" customFormat="1">
      <c r="K537" s="40"/>
    </row>
    <row r="538" spans="11:11" s="1" customFormat="1">
      <c r="K538" s="40"/>
    </row>
    <row r="539" spans="11:11" s="1" customFormat="1">
      <c r="K539" s="40"/>
    </row>
    <row r="540" spans="11:11" s="1" customFormat="1">
      <c r="K540" s="40"/>
    </row>
    <row r="541" spans="11:11" s="1" customFormat="1">
      <c r="K541" s="40"/>
    </row>
    <row r="542" spans="11:11" s="1" customFormat="1">
      <c r="K542" s="40"/>
    </row>
    <row r="543" spans="11:11" s="1" customFormat="1">
      <c r="K543" s="40"/>
    </row>
    <row r="544" spans="11:11" s="1" customFormat="1">
      <c r="K544" s="40"/>
    </row>
    <row r="545" spans="11:11" s="1" customFormat="1">
      <c r="K545" s="40"/>
    </row>
    <row r="546" spans="11:11" s="1" customFormat="1">
      <c r="K546" s="40"/>
    </row>
    <row r="547" spans="11:11" s="1" customFormat="1">
      <c r="K547" s="40"/>
    </row>
    <row r="548" spans="11:11" s="1" customFormat="1">
      <c r="K548" s="40"/>
    </row>
    <row r="549" spans="11:11" s="1" customFormat="1">
      <c r="K549" s="40"/>
    </row>
    <row r="550" spans="11:11" s="1" customFormat="1">
      <c r="K550" s="40"/>
    </row>
    <row r="551" spans="11:11" s="1" customFormat="1">
      <c r="K551" s="40"/>
    </row>
    <row r="552" spans="11:11" s="1" customFormat="1">
      <c r="K552" s="40"/>
    </row>
    <row r="553" spans="11:11" s="1" customFormat="1">
      <c r="K553" s="40"/>
    </row>
    <row r="554" spans="11:11" s="1" customFormat="1">
      <c r="K554" s="40"/>
    </row>
    <row r="555" spans="11:11" s="1" customFormat="1">
      <c r="K555" s="40"/>
    </row>
    <row r="556" spans="11:11" s="1" customFormat="1">
      <c r="K556" s="40"/>
    </row>
    <row r="557" spans="11:11" s="1" customFormat="1">
      <c r="K557" s="40"/>
    </row>
    <row r="558" spans="11:11" s="1" customFormat="1">
      <c r="K558" s="40"/>
    </row>
    <row r="559" spans="11:11" s="1" customFormat="1">
      <c r="K559" s="40"/>
    </row>
    <row r="560" spans="11:11" s="1" customFormat="1">
      <c r="K560" s="40"/>
    </row>
    <row r="561" spans="11:11" s="1" customFormat="1">
      <c r="K561" s="40"/>
    </row>
    <row r="562" spans="11:11" s="1" customFormat="1">
      <c r="K562" s="40"/>
    </row>
    <row r="563" spans="11:11" s="1" customFormat="1">
      <c r="K563" s="40"/>
    </row>
    <row r="564" spans="11:11" s="1" customFormat="1">
      <c r="K564" s="40"/>
    </row>
    <row r="565" spans="11:11" s="1" customFormat="1">
      <c r="K565" s="40"/>
    </row>
    <row r="566" spans="11:11" s="1" customFormat="1">
      <c r="K566" s="40"/>
    </row>
    <row r="567" spans="11:11" s="1" customFormat="1">
      <c r="K567" s="40"/>
    </row>
    <row r="568" spans="11:11" s="1" customFormat="1">
      <c r="K568" s="40"/>
    </row>
    <row r="569" spans="11:11" s="1" customFormat="1">
      <c r="K569" s="40"/>
    </row>
    <row r="570" spans="11:11" s="1" customFormat="1">
      <c r="K570" s="40"/>
    </row>
    <row r="571" spans="11:11" s="1" customFormat="1">
      <c r="K571" s="40"/>
    </row>
    <row r="572" spans="11:11" s="1" customFormat="1">
      <c r="K572" s="40"/>
    </row>
    <row r="573" spans="11:11" s="1" customFormat="1">
      <c r="K573" s="40"/>
    </row>
    <row r="574" spans="11:11" s="1" customFormat="1">
      <c r="K574" s="40"/>
    </row>
    <row r="575" spans="11:11" s="1" customFormat="1">
      <c r="K575" s="40"/>
    </row>
    <row r="576" spans="11:11" s="1" customFormat="1">
      <c r="K576" s="40"/>
    </row>
    <row r="577" spans="11:11" s="1" customFormat="1">
      <c r="K577" s="40"/>
    </row>
    <row r="578" spans="11:11" s="1" customFormat="1">
      <c r="K578" s="40"/>
    </row>
    <row r="579" spans="11:11" s="1" customFormat="1">
      <c r="K579" s="40"/>
    </row>
    <row r="580" spans="11:11" s="1" customFormat="1">
      <c r="K580" s="40"/>
    </row>
    <row r="581" spans="11:11" s="1" customFormat="1">
      <c r="K581" s="40"/>
    </row>
    <row r="582" spans="11:11" s="1" customFormat="1">
      <c r="K582" s="40"/>
    </row>
    <row r="583" spans="11:11" s="1" customFormat="1">
      <c r="K583" s="40"/>
    </row>
    <row r="584" spans="11:11" s="1" customFormat="1">
      <c r="K584" s="40"/>
    </row>
    <row r="585" spans="11:11" s="1" customFormat="1">
      <c r="K585" s="40"/>
    </row>
    <row r="586" spans="11:11" s="1" customFormat="1">
      <c r="K586" s="40"/>
    </row>
    <row r="587" spans="11:11" s="1" customFormat="1">
      <c r="K587" s="40"/>
    </row>
    <row r="588" spans="11:11" s="1" customFormat="1">
      <c r="K588" s="40"/>
    </row>
    <row r="589" spans="11:11" s="1" customFormat="1">
      <c r="K589" s="40"/>
    </row>
    <row r="590" spans="11:11" s="1" customFormat="1">
      <c r="K590" s="40"/>
    </row>
    <row r="591" spans="11:11" s="1" customFormat="1">
      <c r="K591" s="40"/>
    </row>
    <row r="592" spans="11:11" s="1" customFormat="1">
      <c r="K592" s="40"/>
    </row>
    <row r="593" spans="11:11" s="1" customFormat="1">
      <c r="K593" s="40"/>
    </row>
    <row r="594" spans="11:11" s="1" customFormat="1">
      <c r="K594" s="40"/>
    </row>
    <row r="595" spans="11:11" s="1" customFormat="1">
      <c r="K595" s="40"/>
    </row>
    <row r="596" spans="11:11" s="1" customFormat="1">
      <c r="K596" s="40"/>
    </row>
    <row r="597" spans="11:11" s="1" customFormat="1">
      <c r="K597" s="40"/>
    </row>
    <row r="598" spans="11:11" s="1" customFormat="1">
      <c r="K598" s="40"/>
    </row>
    <row r="599" spans="11:11" s="1" customFormat="1">
      <c r="K599" s="40"/>
    </row>
    <row r="600" spans="11:11" s="1" customFormat="1">
      <c r="K600" s="40"/>
    </row>
    <row r="601" spans="11:11" s="1" customFormat="1">
      <c r="K601" s="40"/>
    </row>
    <row r="602" spans="11:11" s="1" customFormat="1">
      <c r="K602" s="40"/>
    </row>
    <row r="603" spans="11:11" s="1" customFormat="1">
      <c r="K603" s="40"/>
    </row>
    <row r="604" spans="11:11" s="1" customFormat="1">
      <c r="K604" s="40"/>
    </row>
    <row r="605" spans="11:11" s="1" customFormat="1">
      <c r="K605" s="40"/>
    </row>
    <row r="606" spans="11:11" s="1" customFormat="1">
      <c r="K606" s="40"/>
    </row>
    <row r="607" spans="11:11" s="1" customFormat="1">
      <c r="K607" s="40"/>
    </row>
    <row r="608" spans="11:11" s="1" customFormat="1">
      <c r="K608" s="40"/>
    </row>
    <row r="609" spans="11:11" s="1" customFormat="1">
      <c r="K609" s="40"/>
    </row>
    <row r="610" spans="11:11" s="1" customFormat="1">
      <c r="K610" s="40"/>
    </row>
    <row r="611" spans="11:11" s="1" customFormat="1">
      <c r="K611" s="40"/>
    </row>
    <row r="612" spans="11:11" s="1" customFormat="1">
      <c r="K612" s="40"/>
    </row>
    <row r="613" spans="11:11" s="1" customFormat="1">
      <c r="K613" s="40"/>
    </row>
    <row r="614" spans="11:11" s="1" customFormat="1">
      <c r="K614" s="40"/>
    </row>
    <row r="615" spans="11:11" s="1" customFormat="1">
      <c r="K615" s="40"/>
    </row>
    <row r="616" spans="11:11" s="1" customFormat="1">
      <c r="K616" s="40"/>
    </row>
    <row r="617" spans="11:11" s="1" customFormat="1">
      <c r="K617" s="40"/>
    </row>
    <row r="618" spans="11:11" s="1" customFormat="1">
      <c r="K618" s="40"/>
    </row>
    <row r="619" spans="11:11" s="1" customFormat="1">
      <c r="K619" s="40"/>
    </row>
    <row r="620" spans="11:11" s="1" customFormat="1">
      <c r="K620" s="40"/>
    </row>
    <row r="621" spans="11:11" s="1" customFormat="1">
      <c r="K621" s="40"/>
    </row>
    <row r="622" spans="11:11" s="1" customFormat="1">
      <c r="K622" s="40"/>
    </row>
    <row r="623" spans="11:11" s="1" customFormat="1">
      <c r="K623" s="40"/>
    </row>
    <row r="624" spans="11:11" s="1" customFormat="1">
      <c r="K624" s="40"/>
    </row>
    <row r="625" spans="11:11" s="1" customFormat="1">
      <c r="K625" s="40"/>
    </row>
    <row r="626" spans="11:11" s="1" customFormat="1">
      <c r="K626" s="40"/>
    </row>
    <row r="627" spans="11:11" s="1" customFormat="1">
      <c r="K627" s="40"/>
    </row>
    <row r="628" spans="11:11" s="1" customFormat="1">
      <c r="K628" s="40"/>
    </row>
    <row r="629" spans="11:11" s="1" customFormat="1">
      <c r="K629" s="40"/>
    </row>
    <row r="630" spans="11:11" s="1" customFormat="1">
      <c r="K630" s="40"/>
    </row>
    <row r="631" spans="11:11" s="1" customFormat="1">
      <c r="K631" s="40"/>
    </row>
    <row r="632" spans="11:11" s="1" customFormat="1">
      <c r="K632" s="40"/>
    </row>
    <row r="633" spans="11:11" s="1" customFormat="1">
      <c r="K633" s="40"/>
    </row>
    <row r="634" spans="11:11" s="1" customFormat="1">
      <c r="K634" s="40"/>
    </row>
    <row r="635" spans="11:11" s="1" customFormat="1">
      <c r="K635" s="40"/>
    </row>
    <row r="636" spans="11:11" s="1" customFormat="1">
      <c r="K636" s="40"/>
    </row>
    <row r="637" spans="11:11" s="1" customFormat="1">
      <c r="K637" s="40"/>
    </row>
    <row r="638" spans="11:11" s="1" customFormat="1">
      <c r="K638" s="40"/>
    </row>
    <row r="639" spans="11:11" s="1" customFormat="1">
      <c r="K639" s="40"/>
    </row>
    <row r="640" spans="11:11" s="1" customFormat="1">
      <c r="K640" s="40"/>
    </row>
    <row r="641" spans="11:11" s="1" customFormat="1">
      <c r="K641" s="40"/>
    </row>
    <row r="642" spans="11:11" s="1" customFormat="1">
      <c r="K642" s="40"/>
    </row>
    <row r="643" spans="11:11" s="1" customFormat="1">
      <c r="K643" s="40"/>
    </row>
    <row r="644" spans="11:11" s="1" customFormat="1">
      <c r="K644" s="40"/>
    </row>
    <row r="645" spans="11:11" s="1" customFormat="1">
      <c r="K645" s="40"/>
    </row>
    <row r="646" spans="11:11" s="1" customFormat="1">
      <c r="K646" s="40"/>
    </row>
    <row r="647" spans="11:11" s="1" customFormat="1">
      <c r="K647" s="40"/>
    </row>
    <row r="648" spans="11:11" s="1" customFormat="1">
      <c r="K648" s="40"/>
    </row>
    <row r="649" spans="11:11" s="1" customFormat="1">
      <c r="K649" s="40"/>
    </row>
    <row r="650" spans="11:11" s="1" customFormat="1">
      <c r="K650" s="40"/>
    </row>
    <row r="651" spans="11:11" s="1" customFormat="1">
      <c r="K651" s="40"/>
    </row>
    <row r="652" spans="11:11" s="1" customFormat="1">
      <c r="K652" s="40"/>
    </row>
    <row r="653" spans="11:11" s="1" customFormat="1">
      <c r="K653" s="40"/>
    </row>
    <row r="654" spans="11:11" s="1" customFormat="1">
      <c r="K654" s="40"/>
    </row>
    <row r="655" spans="11:11" s="1" customFormat="1">
      <c r="K655" s="40"/>
    </row>
    <row r="656" spans="11:11" s="1" customFormat="1">
      <c r="K656" s="40"/>
    </row>
    <row r="657" spans="11:11" s="1" customFormat="1">
      <c r="K657" s="40"/>
    </row>
    <row r="658" spans="11:11" s="1" customFormat="1">
      <c r="K658" s="40"/>
    </row>
    <row r="659" spans="11:11" s="1" customFormat="1">
      <c r="K659" s="40"/>
    </row>
    <row r="660" spans="11:11" s="1" customFormat="1">
      <c r="K660" s="40"/>
    </row>
    <row r="661" spans="11:11" s="1" customFormat="1">
      <c r="K661" s="40"/>
    </row>
    <row r="662" spans="11:11" s="1" customFormat="1">
      <c r="K662" s="40"/>
    </row>
    <row r="663" spans="11:11" s="1" customFormat="1">
      <c r="K663" s="40"/>
    </row>
    <row r="664" spans="11:11" s="1" customFormat="1">
      <c r="K664" s="40"/>
    </row>
    <row r="665" spans="11:11" s="1" customFormat="1">
      <c r="K665" s="40"/>
    </row>
    <row r="666" spans="11:11" s="1" customFormat="1">
      <c r="K666" s="40"/>
    </row>
    <row r="667" spans="11:11" s="1" customFormat="1">
      <c r="K667" s="40"/>
    </row>
    <row r="668" spans="11:11" s="1" customFormat="1">
      <c r="K668" s="40"/>
    </row>
    <row r="669" spans="11:11" s="1" customFormat="1">
      <c r="K669" s="40"/>
    </row>
    <row r="670" spans="11:11" s="1" customFormat="1">
      <c r="K670" s="40"/>
    </row>
    <row r="671" spans="11:11" s="1" customFormat="1">
      <c r="K671" s="40"/>
    </row>
    <row r="672" spans="11:11" s="1" customFormat="1">
      <c r="K672" s="40"/>
    </row>
    <row r="673" spans="11:11" s="1" customFormat="1">
      <c r="K673" s="40"/>
    </row>
    <row r="674" spans="11:11" s="1" customFormat="1">
      <c r="K674" s="40"/>
    </row>
    <row r="675" spans="11:11" s="1" customFormat="1">
      <c r="K675" s="40"/>
    </row>
    <row r="676" spans="11:11" s="1" customFormat="1">
      <c r="K676" s="40"/>
    </row>
    <row r="677" spans="11:11" s="1" customFormat="1">
      <c r="K677" s="40"/>
    </row>
    <row r="678" spans="11:11" s="1" customFormat="1">
      <c r="K678" s="40"/>
    </row>
    <row r="679" spans="11:11" s="1" customFormat="1">
      <c r="K679" s="40"/>
    </row>
    <row r="680" spans="11:11" s="1" customFormat="1">
      <c r="K680" s="40"/>
    </row>
    <row r="681" spans="11:11" s="1" customFormat="1">
      <c r="K681" s="40"/>
    </row>
    <row r="682" spans="11:11" s="1" customFormat="1">
      <c r="K682" s="40"/>
    </row>
    <row r="683" spans="11:11" s="1" customFormat="1">
      <c r="K683" s="40"/>
    </row>
    <row r="684" spans="11:11" s="1" customFormat="1">
      <c r="K684" s="40"/>
    </row>
    <row r="685" spans="11:11" s="1" customFormat="1">
      <c r="K685" s="40"/>
    </row>
    <row r="686" spans="11:11" s="1" customFormat="1">
      <c r="K686" s="40"/>
    </row>
    <row r="687" spans="11:11" s="1" customFormat="1">
      <c r="K687" s="40"/>
    </row>
    <row r="688" spans="11:11" s="1" customFormat="1">
      <c r="K688" s="40"/>
    </row>
    <row r="689" spans="11:11" s="1" customFormat="1">
      <c r="K689" s="40"/>
    </row>
    <row r="690" spans="11:11" s="1" customFormat="1">
      <c r="K690" s="40"/>
    </row>
    <row r="691" spans="11:11" s="1" customFormat="1">
      <c r="K691" s="40"/>
    </row>
    <row r="692" spans="11:11" s="1" customFormat="1">
      <c r="K692" s="40"/>
    </row>
    <row r="693" spans="11:11" s="1" customFormat="1">
      <c r="K693" s="40"/>
    </row>
    <row r="694" spans="11:11" s="1" customFormat="1">
      <c r="K694" s="40"/>
    </row>
    <row r="695" spans="11:11" s="1" customFormat="1">
      <c r="K695" s="40"/>
    </row>
    <row r="696" spans="11:11" s="1" customFormat="1">
      <c r="K696" s="40"/>
    </row>
    <row r="697" spans="11:11" s="1" customFormat="1">
      <c r="K697" s="40"/>
    </row>
    <row r="698" spans="11:11" s="1" customFormat="1">
      <c r="K698" s="40"/>
    </row>
    <row r="699" spans="11:11" s="1" customFormat="1">
      <c r="K699" s="40"/>
    </row>
    <row r="700" spans="11:11" s="1" customFormat="1">
      <c r="K700" s="40"/>
    </row>
    <row r="701" spans="11:11" s="1" customFormat="1">
      <c r="K701" s="40"/>
    </row>
    <row r="702" spans="11:11" s="1" customFormat="1">
      <c r="K702" s="40"/>
    </row>
    <row r="703" spans="11:11" s="1" customFormat="1">
      <c r="K703" s="40"/>
    </row>
    <row r="704" spans="11:11" s="1" customFormat="1">
      <c r="K704" s="40"/>
    </row>
    <row r="705" spans="11:11" s="1" customFormat="1">
      <c r="K705" s="40"/>
    </row>
    <row r="706" spans="11:11" s="1" customFormat="1">
      <c r="K706" s="40"/>
    </row>
    <row r="707" spans="11:11" s="1" customFormat="1">
      <c r="K707" s="40"/>
    </row>
    <row r="708" spans="11:11" s="1" customFormat="1">
      <c r="K708" s="40"/>
    </row>
    <row r="709" spans="11:11" s="1" customFormat="1">
      <c r="K709" s="40"/>
    </row>
    <row r="710" spans="11:11" s="1" customFormat="1">
      <c r="K710" s="40"/>
    </row>
    <row r="711" spans="11:11" s="1" customFormat="1">
      <c r="K711" s="40"/>
    </row>
    <row r="712" spans="11:11" s="1" customFormat="1">
      <c r="K712" s="40"/>
    </row>
    <row r="713" spans="11:11" s="1" customFormat="1">
      <c r="K713" s="40"/>
    </row>
    <row r="714" spans="11:11" s="1" customFormat="1">
      <c r="K714" s="40"/>
    </row>
    <row r="715" spans="11:11" s="1" customFormat="1">
      <c r="K715" s="40"/>
    </row>
    <row r="716" spans="11:11" s="1" customFormat="1">
      <c r="K716" s="40"/>
    </row>
    <row r="717" spans="11:11" s="1" customFormat="1">
      <c r="K717" s="40"/>
    </row>
    <row r="718" spans="11:11" s="1" customFormat="1">
      <c r="K718" s="40"/>
    </row>
    <row r="719" spans="11:11" s="1" customFormat="1">
      <c r="K719" s="40"/>
    </row>
    <row r="720" spans="11:11" s="1" customFormat="1">
      <c r="K720" s="40"/>
    </row>
    <row r="721" spans="11:11" s="1" customFormat="1">
      <c r="K721" s="40"/>
    </row>
    <row r="722" spans="11:11" s="1" customFormat="1">
      <c r="K722" s="40"/>
    </row>
    <row r="723" spans="11:11" s="1" customFormat="1">
      <c r="K723" s="40"/>
    </row>
    <row r="724" spans="11:11" s="1" customFormat="1">
      <c r="K724" s="40"/>
    </row>
    <row r="725" spans="11:11" s="1" customFormat="1">
      <c r="K725" s="40"/>
    </row>
    <row r="726" spans="11:11" s="1" customFormat="1">
      <c r="K726" s="40"/>
    </row>
    <row r="727" spans="11:11" s="1" customFormat="1">
      <c r="K727" s="40"/>
    </row>
    <row r="728" spans="11:11" s="1" customFormat="1">
      <c r="K728" s="40"/>
    </row>
    <row r="729" spans="11:11" s="1" customFormat="1">
      <c r="K729" s="40"/>
    </row>
    <row r="730" spans="11:11" s="1" customFormat="1">
      <c r="K730" s="40"/>
    </row>
    <row r="731" spans="11:11" s="1" customFormat="1">
      <c r="K731" s="40"/>
    </row>
    <row r="732" spans="11:11" s="1" customFormat="1">
      <c r="K732" s="40"/>
    </row>
    <row r="733" spans="11:11" s="1" customFormat="1">
      <c r="K733" s="40"/>
    </row>
    <row r="734" spans="11:11" s="1" customFormat="1">
      <c r="K734" s="40"/>
    </row>
    <row r="735" spans="11:11" s="1" customFormat="1">
      <c r="K735" s="40"/>
    </row>
    <row r="736" spans="11:11" s="1" customFormat="1">
      <c r="K736" s="40"/>
    </row>
    <row r="737" spans="11:11" s="1" customFormat="1">
      <c r="K737" s="40"/>
    </row>
    <row r="738" spans="11:11" s="1" customFormat="1">
      <c r="K738" s="40"/>
    </row>
    <row r="739" spans="11:11" s="1" customFormat="1">
      <c r="K739" s="40"/>
    </row>
    <row r="740" spans="11:11" s="1" customFormat="1">
      <c r="K740" s="40"/>
    </row>
    <row r="741" spans="11:11" s="1" customFormat="1">
      <c r="K741" s="40"/>
    </row>
    <row r="742" spans="11:11" s="1" customFormat="1">
      <c r="K742" s="40"/>
    </row>
    <row r="743" spans="11:11" s="1" customFormat="1">
      <c r="K743" s="40"/>
    </row>
    <row r="744" spans="11:11" s="1" customFormat="1">
      <c r="K744" s="40"/>
    </row>
    <row r="745" spans="11:11" s="1" customFormat="1">
      <c r="K745" s="40"/>
    </row>
    <row r="746" spans="11:11" s="1" customFormat="1">
      <c r="K746" s="40"/>
    </row>
    <row r="747" spans="11:11" s="1" customFormat="1">
      <c r="K747" s="40"/>
    </row>
    <row r="748" spans="11:11" s="1" customFormat="1">
      <c r="K748" s="40"/>
    </row>
    <row r="749" spans="11:11" s="1" customFormat="1">
      <c r="K749" s="40"/>
    </row>
    <row r="750" spans="11:11" s="1" customFormat="1">
      <c r="K750" s="40"/>
    </row>
    <row r="751" spans="11:11" s="1" customFormat="1">
      <c r="K751" s="40"/>
    </row>
    <row r="752" spans="11:11" s="1" customFormat="1">
      <c r="K752" s="40"/>
    </row>
    <row r="753" spans="11:11" s="1" customFormat="1">
      <c r="K753" s="40"/>
    </row>
    <row r="754" spans="11:11" s="1" customFormat="1">
      <c r="K754" s="40"/>
    </row>
    <row r="755" spans="11:11" s="1" customFormat="1">
      <c r="K755" s="40"/>
    </row>
    <row r="756" spans="11:11" s="1" customFormat="1">
      <c r="K756" s="40"/>
    </row>
    <row r="757" spans="11:11" s="1" customFormat="1">
      <c r="K757" s="40"/>
    </row>
    <row r="758" spans="11:11" s="1" customFormat="1">
      <c r="K758" s="40"/>
    </row>
    <row r="759" spans="11:11" s="1" customFormat="1">
      <c r="K759" s="40"/>
    </row>
    <row r="760" spans="11:11" s="1" customFormat="1">
      <c r="K760" s="40"/>
    </row>
    <row r="761" spans="11:11" s="1" customFormat="1">
      <c r="K761" s="40"/>
    </row>
    <row r="762" spans="11:11" s="1" customFormat="1">
      <c r="K762" s="40"/>
    </row>
    <row r="763" spans="11:11" s="1" customFormat="1">
      <c r="K763" s="40"/>
    </row>
    <row r="764" spans="11:11" s="1" customFormat="1">
      <c r="K764" s="40"/>
    </row>
    <row r="765" spans="11:11" s="1" customFormat="1">
      <c r="K765" s="40"/>
    </row>
    <row r="766" spans="11:11" s="1" customFormat="1">
      <c r="K766" s="40"/>
    </row>
    <row r="767" spans="11:11" s="1" customFormat="1">
      <c r="K767" s="40"/>
    </row>
    <row r="768" spans="11:11" s="1" customFormat="1">
      <c r="K768" s="40"/>
    </row>
    <row r="769" spans="11:11" s="1" customFormat="1">
      <c r="K769" s="40"/>
    </row>
    <row r="770" spans="11:11" s="1" customFormat="1">
      <c r="K770" s="40"/>
    </row>
    <row r="771" spans="11:11" s="1" customFormat="1">
      <c r="K771" s="40"/>
    </row>
    <row r="772" spans="11:11" s="1" customFormat="1">
      <c r="K772" s="40"/>
    </row>
    <row r="773" spans="11:11" s="1" customFormat="1">
      <c r="K773" s="40"/>
    </row>
    <row r="774" spans="11:11" s="1" customFormat="1">
      <c r="K774" s="40"/>
    </row>
    <row r="775" spans="11:11" s="1" customFormat="1">
      <c r="K775" s="40"/>
    </row>
    <row r="776" spans="11:11" s="1" customFormat="1">
      <c r="K776" s="40"/>
    </row>
    <row r="777" spans="11:11" s="1" customFormat="1">
      <c r="K777" s="40"/>
    </row>
    <row r="778" spans="11:11" s="1" customFormat="1">
      <c r="K778" s="40"/>
    </row>
    <row r="779" spans="11:11" s="1" customFormat="1">
      <c r="K779" s="40"/>
    </row>
    <row r="780" spans="11:11" s="1" customFormat="1">
      <c r="K780" s="40"/>
    </row>
    <row r="781" spans="11:11" s="1" customFormat="1">
      <c r="K781" s="40"/>
    </row>
    <row r="782" spans="11:11" s="1" customFormat="1">
      <c r="K782" s="40"/>
    </row>
    <row r="783" spans="11:11" s="1" customFormat="1">
      <c r="K783" s="40"/>
    </row>
    <row r="784" spans="11:11" s="1" customFormat="1">
      <c r="K784" s="40"/>
    </row>
    <row r="785" spans="11:11" s="1" customFormat="1">
      <c r="K785" s="40"/>
    </row>
    <row r="786" spans="11:11" s="1" customFormat="1">
      <c r="K786" s="40"/>
    </row>
    <row r="787" spans="11:11" s="1" customFormat="1">
      <c r="K787" s="40"/>
    </row>
    <row r="788" spans="11:11" s="1" customFormat="1">
      <c r="K788" s="40"/>
    </row>
    <row r="789" spans="11:11" s="1" customFormat="1">
      <c r="K789" s="40"/>
    </row>
    <row r="790" spans="11:11" s="1" customFormat="1">
      <c r="K790" s="40"/>
    </row>
    <row r="791" spans="11:11" s="1" customFormat="1">
      <c r="K791" s="40"/>
    </row>
    <row r="792" spans="11:11" s="1" customFormat="1">
      <c r="K792" s="40"/>
    </row>
    <row r="793" spans="11:11" s="1" customFormat="1">
      <c r="K793" s="40"/>
    </row>
    <row r="794" spans="11:11" s="1" customFormat="1">
      <c r="K794" s="40"/>
    </row>
    <row r="795" spans="11:11" s="1" customFormat="1">
      <c r="K795" s="40"/>
    </row>
    <row r="796" spans="11:11" s="1" customFormat="1">
      <c r="K796" s="40"/>
    </row>
    <row r="797" spans="11:11" s="1" customFormat="1">
      <c r="K797" s="40"/>
    </row>
    <row r="798" spans="11:11" s="1" customFormat="1">
      <c r="K798" s="40"/>
    </row>
    <row r="799" spans="11:11" s="1" customFormat="1">
      <c r="K799" s="40"/>
    </row>
    <row r="800" spans="11:11" s="1" customFormat="1">
      <c r="K800" s="40"/>
    </row>
    <row r="801" spans="11:11" s="1" customFormat="1">
      <c r="K801" s="40"/>
    </row>
    <row r="802" spans="11:11" s="1" customFormat="1">
      <c r="K802" s="40"/>
    </row>
    <row r="803" spans="11:11" s="1" customFormat="1">
      <c r="K803" s="40"/>
    </row>
    <row r="804" spans="11:11" s="1" customFormat="1">
      <c r="K804" s="40"/>
    </row>
    <row r="805" spans="11:11" s="1" customFormat="1">
      <c r="K805" s="40"/>
    </row>
    <row r="806" spans="11:11" s="1" customFormat="1">
      <c r="K806" s="40"/>
    </row>
    <row r="807" spans="11:11" s="1" customFormat="1">
      <c r="K807" s="40"/>
    </row>
    <row r="808" spans="11:11" s="1" customFormat="1">
      <c r="K808" s="40"/>
    </row>
    <row r="809" spans="11:11" s="1" customFormat="1">
      <c r="K809" s="40"/>
    </row>
    <row r="810" spans="11:11" s="1" customFormat="1">
      <c r="K810" s="40"/>
    </row>
    <row r="811" spans="11:11" s="1" customFormat="1">
      <c r="K811" s="40"/>
    </row>
    <row r="812" spans="11:11" s="1" customFormat="1">
      <c r="K812" s="40"/>
    </row>
    <row r="813" spans="11:11" s="1" customFormat="1">
      <c r="K813" s="40"/>
    </row>
    <row r="814" spans="11:11" s="1" customFormat="1">
      <c r="K814" s="40"/>
    </row>
    <row r="815" spans="11:11" s="1" customFormat="1">
      <c r="K815" s="40"/>
    </row>
    <row r="816" spans="11:11" s="1" customFormat="1">
      <c r="K816" s="40"/>
    </row>
    <row r="817" spans="11:11" s="1" customFormat="1">
      <c r="K817" s="40"/>
    </row>
    <row r="818" spans="11:11" s="1" customFormat="1">
      <c r="K818" s="40"/>
    </row>
    <row r="819" spans="11:11" s="1" customFormat="1">
      <c r="K819" s="40"/>
    </row>
    <row r="820" spans="11:11" s="1" customFormat="1">
      <c r="K820" s="40"/>
    </row>
    <row r="821" spans="11:11" s="1" customFormat="1">
      <c r="K821" s="40"/>
    </row>
    <row r="822" spans="11:11" s="1" customFormat="1">
      <c r="K822" s="40"/>
    </row>
    <row r="823" spans="11:11" s="1" customFormat="1">
      <c r="K823" s="40"/>
    </row>
    <row r="824" spans="11:11" s="1" customFormat="1">
      <c r="K824" s="40"/>
    </row>
    <row r="825" spans="11:11" s="1" customFormat="1">
      <c r="K825" s="40"/>
    </row>
    <row r="826" spans="11:11" s="1" customFormat="1">
      <c r="K826" s="40"/>
    </row>
    <row r="827" spans="11:11" s="1" customFormat="1">
      <c r="K827" s="40"/>
    </row>
    <row r="828" spans="11:11" s="1" customFormat="1">
      <c r="K828" s="40"/>
    </row>
    <row r="829" spans="11:11" s="1" customFormat="1">
      <c r="K829" s="40"/>
    </row>
    <row r="830" spans="11:11" s="1" customFormat="1">
      <c r="K830" s="40"/>
    </row>
    <row r="831" spans="11:11" s="1" customFormat="1">
      <c r="K831" s="40"/>
    </row>
    <row r="832" spans="11:11" s="1" customFormat="1">
      <c r="K832" s="40"/>
    </row>
    <row r="833" spans="11:11" s="1" customFormat="1">
      <c r="K833" s="40"/>
    </row>
    <row r="834" spans="11:11" s="1" customFormat="1">
      <c r="K834" s="40"/>
    </row>
    <row r="835" spans="11:11" s="1" customFormat="1">
      <c r="K835" s="40"/>
    </row>
    <row r="836" spans="11:11" s="1" customFormat="1">
      <c r="K836" s="40"/>
    </row>
    <row r="837" spans="11:11" s="1" customFormat="1">
      <c r="K837" s="40"/>
    </row>
    <row r="838" spans="11:11" s="1" customFormat="1">
      <c r="K838" s="40"/>
    </row>
    <row r="839" spans="11:11" s="1" customFormat="1">
      <c r="K839" s="40"/>
    </row>
    <row r="840" spans="11:11" s="1" customFormat="1">
      <c r="K840" s="40"/>
    </row>
    <row r="841" spans="11:11" s="1" customFormat="1">
      <c r="K841" s="40"/>
    </row>
    <row r="842" spans="11:11" s="1" customFormat="1">
      <c r="K842" s="40"/>
    </row>
    <row r="843" spans="11:11" s="1" customFormat="1">
      <c r="K843" s="40"/>
    </row>
    <row r="844" spans="11:11" s="1" customFormat="1">
      <c r="K844" s="40"/>
    </row>
    <row r="845" spans="11:11" s="1" customFormat="1">
      <c r="K845" s="40"/>
    </row>
    <row r="846" spans="11:11" s="1" customFormat="1">
      <c r="K846" s="40"/>
    </row>
    <row r="847" spans="11:11" s="1" customFormat="1">
      <c r="K847" s="40"/>
    </row>
    <row r="848" spans="11:11" s="1" customFormat="1">
      <c r="K848" s="40"/>
    </row>
    <row r="849" spans="11:11" s="1" customFormat="1">
      <c r="K849" s="40"/>
    </row>
    <row r="850" spans="11:11" s="1" customFormat="1">
      <c r="K850" s="40"/>
    </row>
    <row r="851" spans="11:11" s="1" customFormat="1">
      <c r="K851" s="40"/>
    </row>
    <row r="852" spans="11:11" s="1" customFormat="1">
      <c r="K852" s="40"/>
    </row>
    <row r="853" spans="11:11" s="1" customFormat="1">
      <c r="K853" s="40"/>
    </row>
    <row r="854" spans="11:11" s="1" customFormat="1">
      <c r="K854" s="40"/>
    </row>
    <row r="855" spans="11:11" s="1" customFormat="1">
      <c r="K855" s="40"/>
    </row>
    <row r="856" spans="11:11" s="1" customFormat="1">
      <c r="K856" s="40"/>
    </row>
    <row r="857" spans="11:11" s="1" customFormat="1">
      <c r="K857" s="40"/>
    </row>
    <row r="858" spans="11:11" s="1" customFormat="1">
      <c r="K858" s="40"/>
    </row>
    <row r="859" spans="11:11" s="1" customFormat="1">
      <c r="K859" s="40"/>
    </row>
    <row r="860" spans="11:11" s="1" customFormat="1">
      <c r="K860" s="40"/>
    </row>
    <row r="861" spans="11:11" s="1" customFormat="1">
      <c r="K861" s="40"/>
    </row>
    <row r="862" spans="11:11" s="1" customFormat="1">
      <c r="K862" s="40"/>
    </row>
    <row r="863" spans="11:11" s="1" customFormat="1">
      <c r="K863" s="40"/>
    </row>
    <row r="864" spans="11:11" s="1" customFormat="1">
      <c r="K864" s="40"/>
    </row>
    <row r="865" spans="11:11" s="1" customFormat="1">
      <c r="K865" s="40"/>
    </row>
    <row r="866" spans="11:11" s="1" customFormat="1">
      <c r="K866" s="40"/>
    </row>
    <row r="867" spans="11:11" s="1" customFormat="1">
      <c r="K867" s="40"/>
    </row>
    <row r="868" spans="11:11" s="1" customFormat="1">
      <c r="K868" s="40"/>
    </row>
    <row r="869" spans="11:11" s="1" customFormat="1">
      <c r="K869" s="40"/>
    </row>
    <row r="870" spans="11:11" s="1" customFormat="1">
      <c r="K870" s="40"/>
    </row>
    <row r="871" spans="11:11" s="1" customFormat="1">
      <c r="K871" s="40"/>
    </row>
    <row r="872" spans="11:11" s="1" customFormat="1">
      <c r="K872" s="40"/>
    </row>
    <row r="873" spans="11:11" s="1" customFormat="1">
      <c r="K873" s="40"/>
    </row>
    <row r="874" spans="11:11" s="1" customFormat="1">
      <c r="K874" s="40"/>
    </row>
    <row r="875" spans="11:11" s="1" customFormat="1">
      <c r="K875" s="40"/>
    </row>
    <row r="876" spans="11:11" s="1" customFormat="1">
      <c r="K876" s="40"/>
    </row>
    <row r="877" spans="11:11" s="1" customFormat="1">
      <c r="K877" s="40"/>
    </row>
    <row r="878" spans="11:11" s="1" customFormat="1">
      <c r="K878" s="40"/>
    </row>
    <row r="879" spans="11:11" s="1" customFormat="1">
      <c r="K879" s="40"/>
    </row>
    <row r="880" spans="11:11" s="1" customFormat="1">
      <c r="K880" s="40"/>
    </row>
    <row r="881" spans="11:11" s="1" customFormat="1">
      <c r="K881" s="40"/>
    </row>
    <row r="882" spans="11:11" s="1" customFormat="1">
      <c r="K882" s="40"/>
    </row>
    <row r="883" spans="11:11" s="1" customFormat="1">
      <c r="K883" s="40"/>
    </row>
    <row r="884" spans="11:11" s="1" customFormat="1">
      <c r="K884" s="40"/>
    </row>
    <row r="885" spans="11:11" s="1" customFormat="1">
      <c r="K885" s="40"/>
    </row>
    <row r="886" spans="11:11" s="1" customFormat="1">
      <c r="K886" s="40"/>
    </row>
    <row r="887" spans="11:11" s="1" customFormat="1">
      <c r="K887" s="40"/>
    </row>
    <row r="888" spans="11:11" s="1" customFormat="1">
      <c r="K888" s="40"/>
    </row>
    <row r="889" spans="11:11" s="1" customFormat="1">
      <c r="K889" s="40"/>
    </row>
    <row r="890" spans="11:11" s="1" customFormat="1">
      <c r="K890" s="40"/>
    </row>
    <row r="891" spans="11:11" s="1" customFormat="1">
      <c r="K891" s="40"/>
    </row>
    <row r="892" spans="11:11" s="1" customFormat="1">
      <c r="K892" s="40"/>
    </row>
    <row r="893" spans="11:11" s="1" customFormat="1">
      <c r="K893" s="40"/>
    </row>
    <row r="894" spans="11:11" s="1" customFormat="1">
      <c r="K894" s="40"/>
    </row>
    <row r="895" spans="11:11" s="1" customFormat="1">
      <c r="K895" s="40"/>
    </row>
    <row r="896" spans="11:11" s="1" customFormat="1">
      <c r="K896" s="40"/>
    </row>
    <row r="897" spans="11:11" s="1" customFormat="1">
      <c r="K897" s="40"/>
    </row>
    <row r="898" spans="11:11" s="1" customFormat="1">
      <c r="K898" s="40"/>
    </row>
    <row r="899" spans="11:11" s="1" customFormat="1">
      <c r="K899" s="40"/>
    </row>
    <row r="900" spans="11:11" s="1" customFormat="1">
      <c r="K900" s="40"/>
    </row>
    <row r="901" spans="11:11" s="1" customFormat="1">
      <c r="K901" s="40"/>
    </row>
    <row r="902" spans="11:11" s="1" customFormat="1">
      <c r="K902" s="40"/>
    </row>
    <row r="903" spans="11:11" s="1" customFormat="1">
      <c r="K903" s="40"/>
    </row>
    <row r="904" spans="11:11" s="1" customFormat="1">
      <c r="K904" s="40"/>
    </row>
    <row r="905" spans="11:11" s="1" customFormat="1">
      <c r="K905" s="40"/>
    </row>
    <row r="906" spans="11:11" s="1" customFormat="1">
      <c r="K906" s="40"/>
    </row>
    <row r="907" spans="11:11" s="1" customFormat="1">
      <c r="K907" s="40"/>
    </row>
    <row r="908" spans="11:11" s="1" customFormat="1">
      <c r="K908" s="40"/>
    </row>
    <row r="909" spans="11:11" s="1" customFormat="1">
      <c r="K909" s="40"/>
    </row>
    <row r="910" spans="11:11" s="1" customFormat="1">
      <c r="K910" s="40"/>
    </row>
    <row r="911" spans="11:11" s="1" customFormat="1">
      <c r="K911" s="40"/>
    </row>
    <row r="912" spans="11:11" s="1" customFormat="1">
      <c r="K912" s="40"/>
    </row>
    <row r="913" spans="11:11" s="1" customFormat="1">
      <c r="K913" s="40"/>
    </row>
    <row r="914" spans="11:11" s="1" customFormat="1">
      <c r="K914" s="40"/>
    </row>
    <row r="915" spans="11:11" s="1" customFormat="1">
      <c r="K915" s="40"/>
    </row>
    <row r="916" spans="11:11" s="1" customFormat="1">
      <c r="K916" s="40"/>
    </row>
    <row r="917" spans="11:11" s="1" customFormat="1">
      <c r="K917" s="40"/>
    </row>
    <row r="918" spans="11:11" s="1" customFormat="1">
      <c r="K918" s="40"/>
    </row>
    <row r="919" spans="11:11" s="1" customFormat="1">
      <c r="K919" s="40"/>
    </row>
    <row r="920" spans="11:11" s="1" customFormat="1">
      <c r="K920" s="40"/>
    </row>
    <row r="921" spans="11:11" s="1" customFormat="1">
      <c r="K921" s="40"/>
    </row>
    <row r="922" spans="11:11" s="1" customFormat="1">
      <c r="K922" s="40"/>
    </row>
    <row r="923" spans="11:11" s="1" customFormat="1">
      <c r="K923" s="40"/>
    </row>
    <row r="924" spans="11:11" s="1" customFormat="1">
      <c r="K924" s="40"/>
    </row>
    <row r="925" spans="11:11" s="1" customFormat="1">
      <c r="K925" s="40"/>
    </row>
    <row r="926" spans="11:11" s="1" customFormat="1">
      <c r="K926" s="40"/>
    </row>
    <row r="927" spans="11:11" s="1" customFormat="1">
      <c r="K927" s="40"/>
    </row>
    <row r="928" spans="11:11" s="1" customFormat="1">
      <c r="K928" s="40"/>
    </row>
    <row r="929" spans="11:11" s="1" customFormat="1">
      <c r="K929" s="40"/>
    </row>
    <row r="930" spans="11:11" s="1" customFormat="1">
      <c r="K930" s="40"/>
    </row>
    <row r="931" spans="11:11" s="1" customFormat="1">
      <c r="K931" s="40"/>
    </row>
    <row r="932" spans="11:11" s="1" customFormat="1">
      <c r="K932" s="40"/>
    </row>
    <row r="933" spans="11:11" s="1" customFormat="1">
      <c r="K933" s="40"/>
    </row>
    <row r="934" spans="11:11" s="1" customFormat="1">
      <c r="K934" s="40"/>
    </row>
    <row r="935" spans="11:11" s="1" customFormat="1">
      <c r="K935" s="40"/>
    </row>
    <row r="936" spans="11:11" s="1" customFormat="1">
      <c r="K936" s="40"/>
    </row>
    <row r="937" spans="11:11" s="1" customFormat="1">
      <c r="K937" s="40"/>
    </row>
    <row r="938" spans="11:11" s="1" customFormat="1">
      <c r="K938" s="40"/>
    </row>
    <row r="939" spans="11:11" s="1" customFormat="1">
      <c r="K939" s="40"/>
    </row>
    <row r="940" spans="11:11" s="1" customFormat="1">
      <c r="K940" s="40"/>
    </row>
    <row r="941" spans="11:11" s="1" customFormat="1">
      <c r="K941" s="40"/>
    </row>
    <row r="942" spans="11:11" s="1" customFormat="1">
      <c r="K942" s="40"/>
    </row>
    <row r="943" spans="11:11" s="1" customFormat="1">
      <c r="K943" s="40"/>
    </row>
    <row r="944" spans="11:11" s="1" customFormat="1">
      <c r="K944" s="40"/>
    </row>
    <row r="945" spans="11:11" s="1" customFormat="1">
      <c r="K945" s="40"/>
    </row>
    <row r="946" spans="11:11" s="1" customFormat="1">
      <c r="K946" s="40"/>
    </row>
    <row r="947" spans="11:11" s="1" customFormat="1">
      <c r="K947" s="40"/>
    </row>
    <row r="948" spans="11:11" s="1" customFormat="1">
      <c r="K948" s="40"/>
    </row>
    <row r="949" spans="11:11" s="1" customFormat="1">
      <c r="K949" s="40"/>
    </row>
    <row r="950" spans="11:11" s="1" customFormat="1">
      <c r="K950" s="40"/>
    </row>
    <row r="951" spans="11:11" s="1" customFormat="1">
      <c r="K951" s="40"/>
    </row>
    <row r="952" spans="11:11" s="1" customFormat="1">
      <c r="K952" s="40"/>
    </row>
    <row r="953" spans="11:11" s="1" customFormat="1">
      <c r="K953" s="40"/>
    </row>
    <row r="954" spans="11:11" s="1" customFormat="1">
      <c r="K954" s="40"/>
    </row>
    <row r="955" spans="11:11" s="1" customFormat="1">
      <c r="K955" s="40"/>
    </row>
    <row r="956" spans="11:11" s="1" customFormat="1">
      <c r="K956" s="40"/>
    </row>
    <row r="957" spans="11:11" s="1" customFormat="1">
      <c r="K957" s="40"/>
    </row>
    <row r="958" spans="11:11" s="1" customFormat="1">
      <c r="K958" s="40"/>
    </row>
    <row r="959" spans="11:11" s="1" customFormat="1">
      <c r="K959" s="40"/>
    </row>
    <row r="960" spans="11:11" s="1" customFormat="1">
      <c r="K960" s="40"/>
    </row>
    <row r="961" spans="11:11" s="1" customFormat="1">
      <c r="K961" s="40"/>
    </row>
    <row r="962" spans="11:11" s="1" customFormat="1">
      <c r="K962" s="40"/>
    </row>
    <row r="963" spans="11:11" s="1" customFormat="1">
      <c r="K963" s="40"/>
    </row>
    <row r="964" spans="11:11" s="1" customFormat="1">
      <c r="K964" s="40"/>
    </row>
    <row r="965" spans="11:11" s="1" customFormat="1">
      <c r="K965" s="40"/>
    </row>
    <row r="966" spans="11:11" s="1" customFormat="1">
      <c r="K966" s="40"/>
    </row>
    <row r="967" spans="11:11" s="1" customFormat="1">
      <c r="K967" s="40"/>
    </row>
    <row r="968" spans="11:11" s="1" customFormat="1">
      <c r="K968" s="40"/>
    </row>
    <row r="969" spans="11:11" s="1" customFormat="1">
      <c r="K969" s="40"/>
    </row>
    <row r="970" spans="11:11" s="1" customFormat="1">
      <c r="K970" s="40"/>
    </row>
    <row r="971" spans="11:11" s="1" customFormat="1">
      <c r="K971" s="40"/>
    </row>
    <row r="972" spans="11:11" s="1" customFormat="1">
      <c r="K972" s="40"/>
    </row>
    <row r="973" spans="11:11" s="1" customFormat="1">
      <c r="K973" s="40"/>
    </row>
    <row r="974" spans="11:11" s="1" customFormat="1">
      <c r="K974" s="40"/>
    </row>
    <row r="975" spans="11:11" s="1" customFormat="1">
      <c r="K975" s="40"/>
    </row>
    <row r="976" spans="11:11" s="1" customFormat="1">
      <c r="K976" s="40"/>
    </row>
    <row r="977" spans="11:11" s="1" customFormat="1">
      <c r="K977" s="40"/>
    </row>
    <row r="978" spans="11:11" s="1" customFormat="1">
      <c r="K978" s="40"/>
    </row>
    <row r="979" spans="11:11" s="1" customFormat="1">
      <c r="K979" s="40"/>
    </row>
    <row r="980" spans="11:11" s="1" customFormat="1">
      <c r="K980" s="40"/>
    </row>
    <row r="981" spans="11:11" s="1" customFormat="1">
      <c r="K981" s="40"/>
    </row>
    <row r="982" spans="11:11" s="1" customFormat="1">
      <c r="K982" s="40"/>
    </row>
    <row r="983" spans="11:11" s="1" customFormat="1">
      <c r="K983" s="40"/>
    </row>
    <row r="984" spans="11:11" s="1" customFormat="1">
      <c r="K984" s="40"/>
    </row>
    <row r="985" spans="11:11" s="1" customFormat="1" ht="15" customHeight="1">
      <c r="K985" s="40"/>
    </row>
    <row r="986" spans="11:11" s="1" customFormat="1" ht="15" customHeight="1">
      <c r="K986" s="40"/>
    </row>
    <row r="987" spans="11:11" s="1" customFormat="1" ht="15" customHeight="1">
      <c r="K987" s="40"/>
    </row>
    <row r="988" spans="11:11" s="1" customFormat="1" ht="15" customHeight="1">
      <c r="K988" s="40"/>
    </row>
    <row r="989" spans="11:11" s="1" customFormat="1" ht="15" customHeight="1">
      <c r="K989" s="40"/>
    </row>
    <row r="990" spans="11:11" s="1" customFormat="1" ht="15" customHeight="1">
      <c r="K990" s="40"/>
    </row>
    <row r="991" spans="11:11" s="1" customFormat="1" ht="15" customHeight="1">
      <c r="K991" s="40"/>
    </row>
    <row r="992" spans="11:11" s="1" customFormat="1" ht="15" customHeight="1">
      <c r="K992" s="40"/>
    </row>
    <row r="993" spans="11:11" s="1" customFormat="1" ht="15" customHeight="1">
      <c r="K993" s="40"/>
    </row>
    <row r="994" spans="11:11" s="1" customFormat="1" ht="15" customHeight="1">
      <c r="K994" s="40"/>
    </row>
    <row r="995" spans="11:11" s="1" customFormat="1" ht="15" customHeight="1">
      <c r="K995" s="40"/>
    </row>
    <row r="996" spans="11:11" s="1" customFormat="1" ht="15" customHeight="1">
      <c r="K996" s="40"/>
    </row>
    <row r="997" spans="11:11" s="1" customFormat="1" ht="15" customHeight="1">
      <c r="K997" s="40"/>
    </row>
    <row r="998" spans="11:11" s="1" customFormat="1" ht="15" customHeight="1">
      <c r="K998" s="40"/>
    </row>
    <row r="999" spans="11:11" s="1" customFormat="1" ht="15" customHeight="1">
      <c r="K999" s="40"/>
    </row>
    <row r="1000" spans="11:11" s="1" customFormat="1" ht="15" customHeight="1">
      <c r="K1000" s="40"/>
    </row>
    <row r="1001" spans="11:11" s="1" customFormat="1" ht="15" customHeight="1">
      <c r="K1001" s="40"/>
    </row>
    <row r="1002" spans="11:11" s="1" customFormat="1" ht="15" customHeight="1">
      <c r="K1002" s="40"/>
    </row>
    <row r="1003" spans="11:11" s="1" customFormat="1" ht="15" customHeight="1">
      <c r="K1003" s="40"/>
    </row>
    <row r="1004" spans="11:11" s="1" customFormat="1" ht="15" customHeight="1">
      <c r="K1004" s="40"/>
    </row>
    <row r="1005" spans="11:11" s="1" customFormat="1" ht="15" customHeight="1">
      <c r="K1005" s="40"/>
    </row>
    <row r="1006" spans="11:11" s="1" customFormat="1" ht="15" customHeight="1">
      <c r="K1006" s="40"/>
    </row>
    <row r="1007" spans="11:11" s="1" customFormat="1" ht="15" customHeight="1">
      <c r="K1007" s="40"/>
    </row>
    <row r="1008" spans="11:11" s="1" customFormat="1" ht="15" customHeight="1">
      <c r="K1008" s="40"/>
    </row>
    <row r="1009" spans="11:11" s="1" customFormat="1" ht="15" customHeight="1">
      <c r="K1009" s="40"/>
    </row>
    <row r="1010" spans="11:11" s="1" customFormat="1" ht="15" customHeight="1">
      <c r="K1010" s="40"/>
    </row>
    <row r="1011" spans="11:11" s="1" customFormat="1" ht="15" customHeight="1">
      <c r="K1011" s="40"/>
    </row>
    <row r="1012" spans="11:11" s="1" customFormat="1" ht="15" customHeight="1">
      <c r="K1012" s="40"/>
    </row>
    <row r="1013" spans="11:11" s="1" customFormat="1" ht="15" customHeight="1">
      <c r="K1013" s="40"/>
    </row>
    <row r="1014" spans="11:11" s="1" customFormat="1" ht="15" customHeight="1">
      <c r="K1014" s="40"/>
    </row>
    <row r="1015" spans="11:11" s="1" customFormat="1" ht="15" customHeight="1">
      <c r="K1015" s="40"/>
    </row>
    <row r="1016" spans="11:11" s="1" customFormat="1" ht="15" customHeight="1">
      <c r="K1016" s="40"/>
    </row>
    <row r="1017" spans="11:11" s="1" customFormat="1" ht="15" customHeight="1">
      <c r="K1017" s="40"/>
    </row>
    <row r="1018" spans="11:11" s="1" customFormat="1" ht="15" customHeight="1">
      <c r="K1018" s="40"/>
    </row>
    <row r="1019" spans="11:11" s="1" customFormat="1" ht="15" customHeight="1">
      <c r="K1019" s="40"/>
    </row>
    <row r="1020" spans="11:11" s="1" customFormat="1" ht="15" customHeight="1">
      <c r="K1020" s="40"/>
    </row>
    <row r="1021" spans="11:11" s="1" customFormat="1" ht="15" customHeight="1">
      <c r="K1021" s="40"/>
    </row>
    <row r="1022" spans="11:11" s="1" customFormat="1" ht="15" customHeight="1">
      <c r="K1022" s="40"/>
    </row>
    <row r="1023" spans="11:11" s="1" customFormat="1" ht="15" customHeight="1">
      <c r="K1023" s="40"/>
    </row>
    <row r="1024" spans="11:11" s="1" customFormat="1" ht="15" customHeight="1">
      <c r="K1024" s="40"/>
    </row>
    <row r="1025" spans="11:11" s="1" customFormat="1" ht="15" customHeight="1">
      <c r="K1025" s="40"/>
    </row>
    <row r="1026" spans="11:11" s="1" customFormat="1" ht="15" customHeight="1">
      <c r="K1026" s="40"/>
    </row>
    <row r="1027" spans="11:11" s="1" customFormat="1" ht="15" customHeight="1">
      <c r="K1027" s="40"/>
    </row>
    <row r="1028" spans="11:11" s="1" customFormat="1" ht="15" customHeight="1">
      <c r="K1028" s="40"/>
    </row>
    <row r="1029" spans="11:11" s="1" customFormat="1" ht="15" customHeight="1">
      <c r="K1029" s="40"/>
    </row>
    <row r="1030" spans="11:11" s="1" customFormat="1" ht="15" customHeight="1">
      <c r="K1030" s="40"/>
    </row>
    <row r="1031" spans="11:11" s="1" customFormat="1" ht="15" customHeight="1">
      <c r="K1031" s="40"/>
    </row>
  </sheetData>
  <mergeCells count="26">
    <mergeCell ref="C31:J31"/>
    <mergeCell ref="C23:H23"/>
    <mergeCell ref="C24:H24"/>
    <mergeCell ref="C25:H25"/>
    <mergeCell ref="C27:I27"/>
    <mergeCell ref="C30:K30"/>
    <mergeCell ref="D17:J17"/>
    <mergeCell ref="D18:J18"/>
    <mergeCell ref="D19:K19"/>
    <mergeCell ref="C21:H21"/>
    <mergeCell ref="C22:H22"/>
    <mergeCell ref="D13:J13"/>
    <mergeCell ref="D14:J14"/>
    <mergeCell ref="K14:K15"/>
    <mergeCell ref="D15:I15"/>
    <mergeCell ref="C16:K16"/>
    <mergeCell ref="D8:J8"/>
    <mergeCell ref="D9:J9"/>
    <mergeCell ref="D10:J10"/>
    <mergeCell ref="D11:J11"/>
    <mergeCell ref="D12:J12"/>
    <mergeCell ref="C2:H2"/>
    <mergeCell ref="C3:J3"/>
    <mergeCell ref="C5:J5"/>
    <mergeCell ref="D6:J6"/>
    <mergeCell ref="D7:J7"/>
  </mergeCells>
  <hyperlinks>
    <hyperlink ref="C31" r:id="rId1" xr:uid="{00000000-0004-0000-0600-000000000000}"/>
  </hyperlinks>
  <pageMargins left="0.7" right="0.7" top="0.75" bottom="0.75" header="0.511811023622047" footer="0.511811023622047"/>
  <pageSetup orientation="landscape" horizontalDpi="300" verticalDpi="300"/>
  <legacyDrawing r:id="rId2"/>
  <picture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tabColor rgb="FFD7E4BD"/>
  </sheetPr>
  <dimension ref="A1:AMJ1015"/>
  <sheetViews>
    <sheetView showGridLines="0" zoomScale="50" zoomScaleNormal="50" workbookViewId="0">
      <selection activeCell="D15" sqref="D15:L15"/>
    </sheetView>
  </sheetViews>
  <sheetFormatPr baseColWidth="10" defaultColWidth="11.6640625" defaultRowHeight="16"/>
  <cols>
    <col min="1" max="1" width="10.6640625" style="1" customWidth="1"/>
    <col min="2" max="2" width="10.6640625" style="22" hidden="1" customWidth="1"/>
    <col min="3" max="3" width="10.33203125" style="22" customWidth="1"/>
    <col min="4" max="4" width="21.33203125" style="22" customWidth="1"/>
    <col min="5" max="5" width="9.5" style="22" customWidth="1"/>
    <col min="6" max="6" width="11.33203125" style="22" customWidth="1"/>
    <col min="7" max="7" width="11.5" style="22" customWidth="1"/>
    <col min="8" max="8" width="28.1640625" style="22" customWidth="1"/>
    <col min="9" max="9" width="49.83203125" style="22" customWidth="1"/>
    <col min="10" max="10" width="11.1640625" style="22" customWidth="1"/>
    <col min="11" max="11" width="9" style="22" customWidth="1"/>
    <col min="12" max="12" width="3.83203125" style="58" customWidth="1"/>
    <col min="13" max="159" width="11.6640625" style="1"/>
    <col min="160" max="1024" width="11.6640625" style="22"/>
  </cols>
  <sheetData>
    <row r="1" spans="1:159" s="1" customFormat="1">
      <c r="L1" s="40"/>
    </row>
    <row r="2" spans="1:159" ht="45" customHeight="1">
      <c r="A2" s="40"/>
      <c r="B2" s="41"/>
      <c r="C2" s="428" t="s">
        <v>117</v>
      </c>
      <c r="D2" s="428"/>
      <c r="E2" s="428"/>
      <c r="F2" s="428"/>
      <c r="G2" s="428"/>
      <c r="H2" s="428"/>
      <c r="I2" s="428"/>
      <c r="J2" s="115" t="s">
        <v>45</v>
      </c>
      <c r="K2" s="43">
        <f>IF(C6=TRUE(),0,($C$15+$K$8+$K$9+$K$10)/4)</f>
        <v>0.66250000000000009</v>
      </c>
      <c r="L2" s="44" t="s">
        <v>46</v>
      </c>
    </row>
    <row r="3" spans="1:159" ht="49.5" customHeight="1">
      <c r="A3" s="40"/>
      <c r="B3" s="41"/>
      <c r="C3" s="394" t="s">
        <v>118</v>
      </c>
      <c r="D3" s="394"/>
      <c r="E3" s="394"/>
      <c r="F3" s="394"/>
      <c r="G3" s="394"/>
      <c r="H3" s="394"/>
      <c r="I3" s="394"/>
      <c r="J3" s="394"/>
      <c r="K3" s="394"/>
      <c r="L3" s="60" t="s">
        <v>46</v>
      </c>
    </row>
    <row r="4" spans="1:159" s="1" customFormat="1" ht="9.75" customHeight="1">
      <c r="L4" s="40"/>
    </row>
    <row r="5" spans="1:159" s="11" customFormat="1" ht="69.75" customHeight="1">
      <c r="A5" s="40"/>
      <c r="B5" s="41"/>
      <c r="C5" s="395" t="s">
        <v>119</v>
      </c>
      <c r="D5" s="395"/>
      <c r="E5" s="395"/>
      <c r="F5" s="395"/>
      <c r="G5" s="395"/>
      <c r="H5" s="395"/>
      <c r="I5" s="395"/>
      <c r="J5" s="395"/>
      <c r="K5" s="395"/>
      <c r="L5" s="49" t="s">
        <v>46</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row>
    <row r="6" spans="1:159" ht="49.5" customHeight="1">
      <c r="A6" s="40"/>
      <c r="B6" s="41" t="b">
        <f>FALSE()</f>
        <v>0</v>
      </c>
      <c r="C6" s="50"/>
      <c r="D6" s="396" t="s">
        <v>120</v>
      </c>
      <c r="E6" s="396"/>
      <c r="F6" s="396"/>
      <c r="G6" s="396"/>
      <c r="H6" s="396"/>
      <c r="I6" s="396"/>
      <c r="J6" s="396"/>
      <c r="K6" s="396"/>
      <c r="L6" s="51" t="s">
        <v>46</v>
      </c>
    </row>
    <row r="7" spans="1:159" ht="30" customHeight="1">
      <c r="A7" s="40"/>
      <c r="B7" s="116" t="b">
        <f>TRUE()</f>
        <v>1</v>
      </c>
      <c r="C7" s="50"/>
      <c r="D7" s="429" t="s">
        <v>121</v>
      </c>
      <c r="E7" s="429"/>
      <c r="F7" s="429"/>
      <c r="G7" s="429"/>
      <c r="H7" s="429"/>
      <c r="I7" s="429"/>
      <c r="J7" s="429"/>
      <c r="K7" s="429"/>
      <c r="L7" s="399" t="s">
        <v>46</v>
      </c>
    </row>
    <row r="8" spans="1:159" s="11" customFormat="1" ht="30" customHeight="1">
      <c r="A8" s="40"/>
      <c r="B8" s="41"/>
      <c r="C8" s="117"/>
      <c r="D8" s="431" t="s">
        <v>122</v>
      </c>
      <c r="E8" s="431"/>
      <c r="F8" s="431"/>
      <c r="G8" s="431"/>
      <c r="H8" s="431"/>
      <c r="I8" s="431"/>
      <c r="J8" s="431"/>
      <c r="K8" s="53">
        <v>0.8</v>
      </c>
      <c r="L8" s="399"/>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s="11" customFormat="1" ht="30" customHeight="1">
      <c r="A9" s="40"/>
      <c r="B9" s="41"/>
      <c r="C9" s="117"/>
      <c r="D9" s="431" t="s">
        <v>123</v>
      </c>
      <c r="E9" s="431"/>
      <c r="F9" s="431"/>
      <c r="G9" s="431"/>
      <c r="H9" s="431"/>
      <c r="I9" s="431"/>
      <c r="J9" s="431"/>
      <c r="K9" s="64">
        <v>0.9</v>
      </c>
      <c r="L9" s="399"/>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row>
    <row r="10" spans="1:159" s="11" customFormat="1" ht="30" customHeight="1">
      <c r="A10" s="40"/>
      <c r="B10" s="41"/>
      <c r="C10" s="117"/>
      <c r="D10" s="431" t="s">
        <v>124</v>
      </c>
      <c r="E10" s="431"/>
      <c r="F10" s="431"/>
      <c r="G10" s="431"/>
      <c r="H10" s="431"/>
      <c r="I10" s="431"/>
      <c r="J10" s="431"/>
      <c r="K10" s="118">
        <v>0.7</v>
      </c>
      <c r="L10" s="399"/>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row>
    <row r="11" spans="1:159" ht="33" customHeight="1">
      <c r="C11" s="119"/>
      <c r="D11" s="402" t="s">
        <v>114</v>
      </c>
      <c r="E11" s="402"/>
      <c r="F11" s="402"/>
      <c r="G11" s="402"/>
      <c r="H11" s="402"/>
      <c r="I11" s="402"/>
      <c r="J11" s="402"/>
      <c r="K11" s="402"/>
      <c r="L11" s="399"/>
    </row>
    <row r="12" spans="1:159" ht="30" customHeight="1">
      <c r="A12" s="40"/>
      <c r="B12" s="41" t="b">
        <f>FALSE()</f>
        <v>0</v>
      </c>
      <c r="C12" s="50"/>
      <c r="D12" s="396" t="s">
        <v>125</v>
      </c>
      <c r="E12" s="396"/>
      <c r="F12" s="396"/>
      <c r="G12" s="396"/>
      <c r="H12" s="396"/>
      <c r="I12" s="396"/>
      <c r="J12" s="396"/>
      <c r="K12" s="396"/>
      <c r="L12" s="51" t="s">
        <v>46</v>
      </c>
    </row>
    <row r="13" spans="1:159" ht="30" customHeight="1">
      <c r="A13" s="40"/>
      <c r="B13" s="41" t="b">
        <f>FALSE()</f>
        <v>0</v>
      </c>
      <c r="C13" s="50"/>
      <c r="D13" s="396" t="s">
        <v>126</v>
      </c>
      <c r="E13" s="396"/>
      <c r="F13" s="396"/>
      <c r="G13" s="396"/>
      <c r="H13" s="396"/>
      <c r="I13" s="396"/>
      <c r="J13" s="396"/>
      <c r="K13" s="396"/>
      <c r="L13" s="51" t="s">
        <v>46</v>
      </c>
    </row>
    <row r="14" spans="1:159" ht="30" customHeight="1">
      <c r="A14" s="40"/>
      <c r="B14" s="41" t="b">
        <f>FALSE()</f>
        <v>0</v>
      </c>
      <c r="C14" s="56"/>
      <c r="D14" s="396" t="s">
        <v>127</v>
      </c>
      <c r="E14" s="396"/>
      <c r="F14" s="396"/>
      <c r="G14" s="396"/>
      <c r="H14" s="396"/>
      <c r="I14" s="396"/>
      <c r="J14" s="396"/>
      <c r="K14" s="396"/>
      <c r="L14" s="51" t="s">
        <v>46</v>
      </c>
    </row>
    <row r="15" spans="1:159" ht="30" customHeight="1">
      <c r="A15" s="40"/>
      <c r="B15" s="41"/>
      <c r="C15" s="38">
        <f>IF(B6=TRUE(),0,COUNTIF(B7:B14,TRUE())/4)</f>
        <v>0.25</v>
      </c>
      <c r="D15" s="430"/>
      <c r="E15" s="430"/>
      <c r="F15" s="430"/>
      <c r="G15" s="430"/>
      <c r="H15" s="430"/>
      <c r="I15" s="430"/>
      <c r="J15" s="430"/>
      <c r="K15" s="430"/>
      <c r="L15" s="430"/>
    </row>
    <row r="16" spans="1:159" s="120" customFormat="1" ht="9.75" customHeight="1">
      <c r="A16" s="1"/>
      <c r="I16" s="121"/>
      <c r="J16" s="121"/>
      <c r="K16" s="121"/>
      <c r="L16" s="122"/>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row>
    <row r="17" spans="1:159" s="120" customFormat="1" ht="9.75" customHeight="1">
      <c r="A17" s="1"/>
      <c r="I17" s="121"/>
      <c r="J17" s="121"/>
      <c r="K17" s="121"/>
      <c r="L17" s="122"/>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row>
    <row r="18" spans="1:159" s="120" customFormat="1">
      <c r="A18" s="1"/>
      <c r="L18" s="123"/>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row>
    <row r="19" spans="1:159" s="120" customFormat="1">
      <c r="A19" s="1"/>
      <c r="L19" s="123"/>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row>
    <row r="20" spans="1:159" s="120" customFormat="1">
      <c r="A20" s="1"/>
      <c r="L20" s="123"/>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row>
    <row r="21" spans="1:159" s="120" customFormat="1">
      <c r="A21" s="1"/>
      <c r="L21" s="123"/>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row>
    <row r="22" spans="1:159" s="120" customFormat="1">
      <c r="A22" s="1"/>
      <c r="L22" s="123"/>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row>
    <row r="23" spans="1:159" s="120" customFormat="1">
      <c r="A23" s="1"/>
      <c r="L23" s="123"/>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row>
    <row r="24" spans="1:159" s="120" customFormat="1">
      <c r="A24" s="1"/>
      <c r="L24" s="123"/>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row>
    <row r="25" spans="1:159" s="120" customFormat="1">
      <c r="A25" s="1"/>
      <c r="L25" s="123"/>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row>
    <row r="26" spans="1:159" s="120" customFormat="1">
      <c r="A26" s="1"/>
      <c r="L26" s="123"/>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row>
    <row r="27" spans="1:159" s="120" customFormat="1">
      <c r="A27" s="1"/>
      <c r="L27" s="123"/>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row>
    <row r="28" spans="1:159" s="120" customFormat="1">
      <c r="A28" s="1"/>
      <c r="L28" s="123"/>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row>
    <row r="29" spans="1:159" s="120" customFormat="1">
      <c r="A29" s="1"/>
      <c r="L29" s="123"/>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row>
    <row r="30" spans="1:159" s="120" customFormat="1">
      <c r="A30" s="1"/>
      <c r="L30" s="123"/>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row>
    <row r="31" spans="1:159" s="120" customFormat="1">
      <c r="A31" s="1"/>
      <c r="L31" s="123"/>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row>
    <row r="32" spans="1:159" s="120" customFormat="1">
      <c r="A32" s="1"/>
      <c r="L32" s="123"/>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row>
    <row r="33" spans="1:159" s="120" customFormat="1">
      <c r="A33" s="1"/>
      <c r="L33" s="123"/>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row>
    <row r="34" spans="1:159" s="120" customFormat="1">
      <c r="A34" s="1"/>
      <c r="L34" s="123"/>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row>
    <row r="35" spans="1:159" s="120" customFormat="1">
      <c r="A35" s="1"/>
      <c r="L35" s="123"/>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row>
    <row r="36" spans="1:159" s="120" customFormat="1">
      <c r="A36" s="1"/>
      <c r="L36" s="123"/>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row>
    <row r="37" spans="1:159" s="120" customFormat="1">
      <c r="A37" s="1"/>
      <c r="L37" s="123"/>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row>
    <row r="38" spans="1:159" s="120" customFormat="1">
      <c r="A38" s="1"/>
      <c r="L38" s="123"/>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row>
    <row r="39" spans="1:159" s="120" customFormat="1">
      <c r="A39" s="1"/>
      <c r="L39" s="123"/>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row>
    <row r="40" spans="1:159" s="120" customFormat="1">
      <c r="A40" s="1"/>
      <c r="L40" s="123"/>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row>
    <row r="41" spans="1:159" s="120" customFormat="1">
      <c r="A41" s="1"/>
      <c r="L41" s="123"/>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row>
    <row r="42" spans="1:159" s="120" customFormat="1">
      <c r="A42" s="1"/>
      <c r="L42" s="123"/>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row>
    <row r="43" spans="1:159" s="120" customFormat="1">
      <c r="A43" s="1"/>
      <c r="L43" s="123"/>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row>
    <row r="44" spans="1:159" s="120" customFormat="1">
      <c r="A44" s="1"/>
      <c r="L44" s="123"/>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row>
    <row r="45" spans="1:159" s="120" customFormat="1">
      <c r="A45" s="1"/>
      <c r="L45" s="123"/>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row>
    <row r="46" spans="1:159" s="120" customFormat="1">
      <c r="A46" s="1"/>
      <c r="L46" s="123"/>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row>
    <row r="47" spans="1:159" s="120" customFormat="1">
      <c r="A47" s="1"/>
      <c r="L47" s="123"/>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row>
    <row r="48" spans="1:159" s="120" customFormat="1">
      <c r="A48" s="1"/>
      <c r="L48" s="123"/>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row>
    <row r="49" spans="1:159" s="120" customFormat="1">
      <c r="A49" s="1"/>
      <c r="L49" s="123"/>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row>
    <row r="50" spans="1:159" s="120" customFormat="1">
      <c r="A50" s="1"/>
      <c r="L50" s="123"/>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row>
    <row r="51" spans="1:159" s="120" customFormat="1">
      <c r="A51" s="1"/>
      <c r="L51" s="123"/>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row>
    <row r="52" spans="1:159" s="120" customFormat="1">
      <c r="A52" s="1"/>
      <c r="L52" s="123"/>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row>
    <row r="53" spans="1:159" s="120" customFormat="1">
      <c r="A53" s="1"/>
      <c r="L53" s="123"/>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row>
    <row r="54" spans="1:159" s="120" customFormat="1">
      <c r="A54" s="1"/>
      <c r="L54" s="123"/>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row>
    <row r="55" spans="1:159" s="120" customFormat="1">
      <c r="A55" s="1"/>
      <c r="L55" s="123"/>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row>
    <row r="56" spans="1:159" s="120" customFormat="1">
      <c r="A56" s="1"/>
      <c r="L56" s="123"/>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row>
    <row r="57" spans="1:159" s="120" customFormat="1">
      <c r="A57" s="1"/>
      <c r="L57" s="123"/>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row>
    <row r="58" spans="1:159" s="120" customFormat="1">
      <c r="A58" s="1"/>
      <c r="L58" s="123"/>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row>
    <row r="59" spans="1:159" s="120" customFormat="1">
      <c r="A59" s="1"/>
      <c r="L59" s="123"/>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row>
    <row r="60" spans="1:159" s="120" customFormat="1">
      <c r="A60" s="1"/>
      <c r="L60" s="123"/>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row>
    <row r="61" spans="1:159" s="120" customFormat="1">
      <c r="A61" s="1"/>
      <c r="L61" s="123"/>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row>
    <row r="62" spans="1:159" s="120" customFormat="1">
      <c r="A62" s="1"/>
      <c r="L62" s="123"/>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row>
    <row r="63" spans="1:159" s="120" customFormat="1">
      <c r="A63" s="1"/>
      <c r="L63" s="123"/>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row>
    <row r="64" spans="1:159" s="120" customFormat="1">
      <c r="A64" s="1"/>
      <c r="L64" s="123"/>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row>
    <row r="65" spans="1:159" s="120" customFormat="1">
      <c r="A65" s="1"/>
      <c r="L65" s="123"/>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row>
    <row r="66" spans="1:159" s="120" customFormat="1">
      <c r="A66" s="1"/>
      <c r="L66" s="123"/>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row>
    <row r="67" spans="1:159" s="120" customFormat="1">
      <c r="A67" s="1"/>
      <c r="L67" s="123"/>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row>
    <row r="68" spans="1:159" s="120" customFormat="1">
      <c r="A68" s="1"/>
      <c r="L68" s="123"/>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row>
    <row r="69" spans="1:159" s="120" customFormat="1">
      <c r="A69" s="1"/>
      <c r="L69" s="123"/>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row>
    <row r="70" spans="1:159" s="120" customFormat="1">
      <c r="A70" s="1"/>
      <c r="L70" s="123"/>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row>
    <row r="71" spans="1:159" s="120" customFormat="1">
      <c r="A71" s="1"/>
      <c r="L71" s="123"/>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row>
    <row r="72" spans="1:159" s="120" customFormat="1">
      <c r="A72" s="1"/>
      <c r="L72" s="123"/>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row>
    <row r="73" spans="1:159" s="120" customFormat="1">
      <c r="A73" s="1"/>
      <c r="L73" s="123"/>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row>
    <row r="74" spans="1:159" s="120" customFormat="1">
      <c r="A74" s="1"/>
      <c r="L74" s="123"/>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row>
    <row r="75" spans="1:159" s="120" customFormat="1">
      <c r="A75" s="1"/>
      <c r="L75" s="123"/>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row>
    <row r="76" spans="1:159" s="120" customFormat="1">
      <c r="A76" s="1"/>
      <c r="L76" s="123"/>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row>
    <row r="77" spans="1:159" s="120" customFormat="1">
      <c r="A77" s="1"/>
      <c r="L77" s="123"/>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row>
    <row r="78" spans="1:159" s="120" customFormat="1">
      <c r="A78" s="1"/>
      <c r="L78" s="123"/>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row>
    <row r="79" spans="1:159" s="120" customFormat="1">
      <c r="A79" s="1"/>
      <c r="L79" s="123"/>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row>
    <row r="80" spans="1:159" s="120" customFormat="1">
      <c r="A80" s="1"/>
      <c r="L80" s="123"/>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row>
    <row r="81" spans="1:159" s="120" customFormat="1">
      <c r="A81" s="1"/>
      <c r="L81" s="123"/>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row>
    <row r="82" spans="1:159" s="120" customFormat="1">
      <c r="A82" s="1"/>
      <c r="L82" s="123"/>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row>
    <row r="83" spans="1:159" s="120" customFormat="1">
      <c r="A83" s="1"/>
      <c r="L83" s="123"/>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row>
    <row r="84" spans="1:159" s="120" customFormat="1">
      <c r="A84" s="1"/>
      <c r="L84" s="123"/>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row>
    <row r="85" spans="1:159" s="120" customFormat="1">
      <c r="A85" s="1"/>
      <c r="L85" s="123"/>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row>
    <row r="86" spans="1:159" s="120" customFormat="1">
      <c r="A86" s="1"/>
      <c r="L86" s="123"/>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row>
    <row r="87" spans="1:159" s="120" customFormat="1">
      <c r="A87" s="1"/>
      <c r="L87" s="123"/>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row>
    <row r="88" spans="1:159" s="120" customFormat="1">
      <c r="A88" s="1"/>
      <c r="L88" s="123"/>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row>
    <row r="89" spans="1:159" s="120" customFormat="1">
      <c r="A89" s="1"/>
      <c r="L89" s="123"/>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row>
    <row r="90" spans="1:159" s="120" customFormat="1">
      <c r="A90" s="1"/>
      <c r="L90" s="123"/>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row>
    <row r="91" spans="1:159" s="120" customFormat="1">
      <c r="A91" s="1"/>
      <c r="L91" s="123"/>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row>
    <row r="92" spans="1:159" s="120" customFormat="1">
      <c r="A92" s="1"/>
      <c r="L92" s="123"/>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row>
    <row r="93" spans="1:159" s="120" customFormat="1">
      <c r="A93" s="1"/>
      <c r="L93" s="123"/>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row>
    <row r="94" spans="1:159" s="120" customFormat="1">
      <c r="A94" s="1"/>
      <c r="L94" s="123"/>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row>
    <row r="95" spans="1:159" s="120" customFormat="1">
      <c r="A95" s="1"/>
      <c r="L95" s="123"/>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row>
    <row r="96" spans="1:159" s="120" customFormat="1">
      <c r="A96" s="1"/>
      <c r="L96" s="123"/>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row>
    <row r="97" spans="1:159" s="120" customFormat="1">
      <c r="A97" s="1"/>
      <c r="L97" s="123"/>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row>
    <row r="98" spans="1:159" s="120" customFormat="1">
      <c r="A98" s="1"/>
      <c r="L98" s="123"/>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row>
    <row r="99" spans="1:159" s="120" customFormat="1">
      <c r="A99" s="1"/>
      <c r="L99" s="123"/>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row>
    <row r="100" spans="1:159" s="120" customFormat="1">
      <c r="A100" s="1"/>
      <c r="L100" s="123"/>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row>
    <row r="101" spans="1:159" s="120" customFormat="1">
      <c r="A101" s="1"/>
      <c r="L101" s="123"/>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row>
    <row r="102" spans="1:159" s="120" customFormat="1">
      <c r="A102" s="1"/>
      <c r="L102" s="123"/>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row>
    <row r="103" spans="1:159" s="120" customFormat="1">
      <c r="A103" s="1"/>
      <c r="L103" s="123"/>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row>
    <row r="104" spans="1:159" s="120" customFormat="1">
      <c r="A104" s="1"/>
      <c r="L104" s="123"/>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row>
    <row r="105" spans="1:159" s="120" customFormat="1">
      <c r="A105" s="1"/>
      <c r="L105" s="123"/>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row>
    <row r="106" spans="1:159" s="120" customFormat="1">
      <c r="A106" s="1"/>
      <c r="L106" s="123"/>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row>
    <row r="107" spans="1:159" s="120" customFormat="1">
      <c r="A107" s="1"/>
      <c r="L107" s="123"/>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row>
    <row r="108" spans="1:159" s="120" customFormat="1">
      <c r="A108" s="1"/>
      <c r="L108" s="123"/>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row>
    <row r="109" spans="1:159" s="120" customFormat="1">
      <c r="A109" s="1"/>
      <c r="L109" s="123"/>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row>
    <row r="110" spans="1:159" s="120" customFormat="1">
      <c r="A110" s="1"/>
      <c r="L110" s="123"/>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row>
    <row r="111" spans="1:159" s="120" customFormat="1">
      <c r="A111" s="1"/>
      <c r="L111" s="123"/>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row>
    <row r="112" spans="1:159" s="120" customFormat="1">
      <c r="A112" s="1"/>
      <c r="L112" s="123"/>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row>
    <row r="113" spans="1:159" s="120" customFormat="1">
      <c r="A113" s="1"/>
      <c r="L113" s="123"/>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row>
    <row r="114" spans="1:159" s="120" customFormat="1">
      <c r="A114" s="1"/>
      <c r="L114" s="123"/>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row>
    <row r="115" spans="1:159" s="120" customFormat="1">
      <c r="A115" s="1"/>
      <c r="L115" s="123"/>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row>
    <row r="116" spans="1:159" s="120" customFormat="1">
      <c r="A116" s="1"/>
      <c r="L116" s="123"/>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row>
    <row r="117" spans="1:159" s="120" customFormat="1">
      <c r="A117" s="1"/>
      <c r="L117" s="123"/>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row>
    <row r="118" spans="1:159" s="120" customFormat="1">
      <c r="A118" s="1"/>
      <c r="L118" s="123"/>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row>
    <row r="119" spans="1:159" s="120" customFormat="1">
      <c r="A119" s="1"/>
      <c r="L119" s="123"/>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row>
    <row r="120" spans="1:159" s="120" customFormat="1">
      <c r="A120" s="1"/>
      <c r="L120" s="123"/>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row>
    <row r="121" spans="1:159" s="120" customFormat="1">
      <c r="A121" s="1"/>
      <c r="L121" s="123"/>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row>
    <row r="122" spans="1:159" s="120" customFormat="1">
      <c r="A122" s="1"/>
      <c r="L122" s="123"/>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row>
    <row r="123" spans="1:159" s="120" customFormat="1">
      <c r="A123" s="1"/>
      <c r="L123" s="123"/>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row>
    <row r="124" spans="1:159" s="120" customFormat="1">
      <c r="A124" s="1"/>
      <c r="L124" s="123"/>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row>
    <row r="125" spans="1:159" s="120" customFormat="1">
      <c r="A125" s="1"/>
      <c r="L125" s="123"/>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row>
    <row r="126" spans="1:159" s="120" customFormat="1">
      <c r="A126" s="1"/>
      <c r="L126" s="123"/>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row>
    <row r="127" spans="1:159" s="120" customFormat="1">
      <c r="A127" s="1"/>
      <c r="L127" s="123"/>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row>
    <row r="128" spans="1:159" s="120" customFormat="1">
      <c r="A128" s="1"/>
      <c r="L128" s="123"/>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row>
    <row r="129" spans="1:159" s="120" customFormat="1">
      <c r="A129" s="1"/>
      <c r="L129" s="123"/>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row>
    <row r="130" spans="1:159" s="120" customFormat="1">
      <c r="A130" s="1"/>
      <c r="L130" s="123"/>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row>
    <row r="131" spans="1:159" s="120" customFormat="1">
      <c r="A131" s="1"/>
      <c r="L131" s="123"/>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row>
    <row r="132" spans="1:159" s="120" customFormat="1">
      <c r="A132" s="1"/>
      <c r="L132" s="123"/>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row>
    <row r="133" spans="1:159" s="120" customFormat="1">
      <c r="A133" s="1"/>
      <c r="L133" s="123"/>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row>
    <row r="134" spans="1:159" s="120" customFormat="1">
      <c r="A134" s="1"/>
      <c r="L134" s="123"/>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row>
    <row r="135" spans="1:159" s="120" customFormat="1">
      <c r="A135" s="1"/>
      <c r="L135" s="123"/>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row>
    <row r="136" spans="1:159" s="120" customFormat="1">
      <c r="A136" s="1"/>
      <c r="L136" s="123"/>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row>
    <row r="137" spans="1:159" s="120" customFormat="1">
      <c r="A137" s="1"/>
      <c r="L137" s="123"/>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row>
    <row r="138" spans="1:159" s="120" customFormat="1">
      <c r="A138" s="1"/>
      <c r="L138" s="123"/>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row>
    <row r="139" spans="1:159" s="120" customFormat="1">
      <c r="A139" s="1"/>
      <c r="L139" s="123"/>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row>
    <row r="140" spans="1:159" s="120" customFormat="1">
      <c r="A140" s="1"/>
      <c r="L140" s="123"/>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row>
    <row r="141" spans="1:159" s="120" customFormat="1">
      <c r="A141" s="1"/>
      <c r="L141" s="123"/>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row>
    <row r="142" spans="1:159" s="120" customFormat="1">
      <c r="A142" s="1"/>
      <c r="L142" s="123"/>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row>
    <row r="143" spans="1:159" s="120" customFormat="1">
      <c r="A143" s="1"/>
      <c r="L143" s="123"/>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row>
    <row r="144" spans="1:159" s="120" customFormat="1">
      <c r="A144" s="1"/>
      <c r="L144" s="123"/>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row>
    <row r="145" spans="1:159" s="120" customFormat="1">
      <c r="A145" s="1"/>
      <c r="L145" s="123"/>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row>
    <row r="146" spans="1:159" s="120" customFormat="1">
      <c r="A146" s="1"/>
      <c r="L146" s="123"/>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row>
    <row r="147" spans="1:159" s="120" customFormat="1">
      <c r="A147" s="1"/>
      <c r="L147" s="123"/>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row>
    <row r="148" spans="1:159" s="120" customFormat="1">
      <c r="A148" s="1"/>
      <c r="L148" s="123"/>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row>
    <row r="149" spans="1:159" s="120" customFormat="1">
      <c r="A149" s="1"/>
      <c r="L149" s="123"/>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row>
    <row r="150" spans="1:159" s="120" customFormat="1">
      <c r="A150" s="1"/>
      <c r="L150" s="123"/>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row>
    <row r="151" spans="1:159" s="120" customFormat="1">
      <c r="A151" s="1"/>
      <c r="L151" s="123"/>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row>
    <row r="152" spans="1:159" s="120" customFormat="1">
      <c r="A152" s="1"/>
      <c r="L152" s="123"/>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row>
    <row r="153" spans="1:159" s="120" customFormat="1">
      <c r="A153" s="1"/>
      <c r="L153" s="123"/>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row>
    <row r="154" spans="1:159" s="120" customFormat="1">
      <c r="A154" s="1"/>
      <c r="L154" s="123"/>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row>
    <row r="155" spans="1:159" s="120" customFormat="1">
      <c r="A155" s="1"/>
      <c r="L155" s="123"/>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row>
    <row r="156" spans="1:159" s="120" customFormat="1">
      <c r="A156" s="1"/>
      <c r="L156" s="123"/>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row>
    <row r="157" spans="1:159" s="120" customFormat="1">
      <c r="A157" s="1"/>
      <c r="L157" s="123"/>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row>
    <row r="158" spans="1:159" s="120" customFormat="1">
      <c r="A158" s="1"/>
      <c r="L158" s="123"/>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row>
    <row r="159" spans="1:159" s="120" customFormat="1">
      <c r="A159" s="1"/>
      <c r="L159" s="123"/>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row>
    <row r="160" spans="1:159" s="120" customFormat="1">
      <c r="A160" s="1"/>
      <c r="L160" s="123"/>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row>
    <row r="161" spans="1:159" s="120" customFormat="1">
      <c r="A161" s="1"/>
      <c r="L161" s="123"/>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row>
    <row r="162" spans="1:159" s="120" customFormat="1">
      <c r="A162" s="1"/>
      <c r="L162" s="123"/>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row>
    <row r="163" spans="1:159" s="120" customFormat="1">
      <c r="A163" s="1"/>
      <c r="L163" s="123"/>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row>
    <row r="164" spans="1:159" s="120" customFormat="1">
      <c r="A164" s="1"/>
      <c r="L164" s="123"/>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row>
    <row r="165" spans="1:159" s="120" customFormat="1">
      <c r="A165" s="1"/>
      <c r="L165" s="123"/>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row>
    <row r="166" spans="1:159" s="120" customFormat="1">
      <c r="A166" s="1"/>
      <c r="L166" s="123"/>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row>
    <row r="167" spans="1:159" s="120" customFormat="1">
      <c r="A167" s="1"/>
      <c r="L167" s="123"/>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row>
    <row r="168" spans="1:159" s="120" customFormat="1">
      <c r="A168" s="1"/>
      <c r="L168" s="123"/>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row>
    <row r="169" spans="1:159" s="120" customFormat="1">
      <c r="A169" s="1"/>
      <c r="L169" s="123"/>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row>
    <row r="170" spans="1:159" s="120" customFormat="1">
      <c r="A170" s="1"/>
      <c r="L170" s="123"/>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row>
    <row r="171" spans="1:159" s="120" customFormat="1">
      <c r="A171" s="1"/>
      <c r="L171" s="123"/>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row>
    <row r="172" spans="1:159" s="120" customFormat="1">
      <c r="A172" s="1"/>
      <c r="L172" s="123"/>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row>
    <row r="173" spans="1:159" s="120" customFormat="1">
      <c r="A173" s="1"/>
      <c r="L173" s="123"/>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row>
    <row r="174" spans="1:159" s="120" customFormat="1">
      <c r="A174" s="1"/>
      <c r="L174" s="123"/>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row>
    <row r="175" spans="1:159" s="120" customFormat="1">
      <c r="A175" s="1"/>
      <c r="L175" s="123"/>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row>
    <row r="176" spans="1:159" s="120" customFormat="1">
      <c r="A176" s="1"/>
      <c r="L176" s="123"/>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row>
    <row r="177" spans="1:159" s="120" customFormat="1">
      <c r="A177" s="1"/>
      <c r="L177" s="123"/>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row>
    <row r="178" spans="1:159" s="120" customFormat="1">
      <c r="A178" s="1"/>
      <c r="L178" s="123"/>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row>
    <row r="179" spans="1:159" s="120" customFormat="1">
      <c r="A179" s="1"/>
      <c r="L179" s="123"/>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row>
    <row r="180" spans="1:159" s="120" customFormat="1">
      <c r="A180" s="1"/>
      <c r="L180" s="123"/>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row>
    <row r="181" spans="1:159" s="120" customFormat="1">
      <c r="A181" s="1"/>
      <c r="L181" s="123"/>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row>
    <row r="182" spans="1:159" s="120" customFormat="1">
      <c r="A182" s="1"/>
      <c r="L182" s="123"/>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row>
    <row r="183" spans="1:159" s="120" customFormat="1">
      <c r="A183" s="1"/>
      <c r="L183" s="123"/>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row>
    <row r="184" spans="1:159" s="120" customFormat="1">
      <c r="A184" s="1"/>
      <c r="L184" s="123"/>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row>
    <row r="185" spans="1:159" s="120" customFormat="1">
      <c r="A185" s="1"/>
      <c r="L185" s="123"/>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row>
    <row r="186" spans="1:159" s="120" customFormat="1">
      <c r="A186" s="1"/>
      <c r="L186" s="123"/>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row>
    <row r="187" spans="1:159" s="120" customFormat="1">
      <c r="A187" s="1"/>
      <c r="L187" s="123"/>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row>
    <row r="188" spans="1:159" s="120" customFormat="1">
      <c r="A188" s="1"/>
      <c r="L188" s="123"/>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row>
    <row r="189" spans="1:159" s="120" customFormat="1">
      <c r="A189" s="1"/>
      <c r="L189" s="123"/>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row>
    <row r="190" spans="1:159" s="120" customFormat="1">
      <c r="A190" s="1"/>
      <c r="L190" s="123"/>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row>
    <row r="191" spans="1:159" s="120" customFormat="1">
      <c r="A191" s="1"/>
      <c r="L191" s="123"/>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row>
    <row r="192" spans="1:159" s="120" customFormat="1">
      <c r="A192" s="1"/>
      <c r="L192" s="123"/>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row>
    <row r="193" spans="1:159" s="120" customFormat="1">
      <c r="A193" s="1"/>
      <c r="L193" s="123"/>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row>
    <row r="194" spans="1:159" s="120" customFormat="1">
      <c r="A194" s="1"/>
      <c r="L194" s="123"/>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row>
    <row r="195" spans="1:159" s="120" customFormat="1">
      <c r="A195" s="1"/>
      <c r="L195" s="123"/>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row>
    <row r="196" spans="1:159" s="120" customFormat="1">
      <c r="A196" s="1"/>
      <c r="L196" s="123"/>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row>
    <row r="197" spans="1:159" s="120" customFormat="1">
      <c r="A197" s="1"/>
      <c r="L197" s="123"/>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row>
    <row r="198" spans="1:159" s="120" customFormat="1">
      <c r="A198" s="1"/>
      <c r="L198" s="123"/>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row>
    <row r="199" spans="1:159" s="120" customFormat="1">
      <c r="A199" s="1"/>
      <c r="L199" s="123"/>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row>
    <row r="200" spans="1:159" s="120" customFormat="1">
      <c r="A200" s="1"/>
      <c r="L200" s="123"/>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row>
    <row r="201" spans="1:159" s="120" customFormat="1">
      <c r="A201" s="1"/>
      <c r="L201" s="123"/>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row>
    <row r="202" spans="1:159" s="120" customFormat="1">
      <c r="A202" s="1"/>
      <c r="L202" s="123"/>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row>
    <row r="203" spans="1:159" s="120" customFormat="1">
      <c r="A203" s="1"/>
      <c r="L203" s="123"/>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row>
    <row r="204" spans="1:159" s="120" customFormat="1">
      <c r="A204" s="1"/>
      <c r="L204" s="123"/>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row>
    <row r="205" spans="1:159" s="120" customFormat="1">
      <c r="A205" s="1"/>
      <c r="L205" s="123"/>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row>
    <row r="206" spans="1:159" s="120" customFormat="1">
      <c r="A206" s="1"/>
      <c r="L206" s="123"/>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row>
    <row r="207" spans="1:159" s="120" customFormat="1">
      <c r="A207" s="1"/>
      <c r="L207" s="123"/>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row>
    <row r="208" spans="1:159" s="120" customFormat="1">
      <c r="A208" s="1"/>
      <c r="L208" s="123"/>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row>
    <row r="209" spans="1:159" s="120" customFormat="1">
      <c r="A209" s="1"/>
      <c r="L209" s="123"/>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row>
    <row r="210" spans="1:159" s="120" customFormat="1">
      <c r="A210" s="1"/>
      <c r="L210" s="123"/>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row>
    <row r="211" spans="1:159" s="120" customFormat="1">
      <c r="A211" s="1"/>
      <c r="L211" s="123"/>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row>
    <row r="212" spans="1:159" s="120" customFormat="1">
      <c r="A212" s="1"/>
      <c r="L212" s="123"/>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row>
    <row r="213" spans="1:159" s="120" customFormat="1">
      <c r="A213" s="1"/>
      <c r="L213" s="123"/>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row>
    <row r="214" spans="1:159" s="120" customFormat="1">
      <c r="A214" s="1"/>
      <c r="L214" s="123"/>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row>
    <row r="215" spans="1:159" s="120" customFormat="1">
      <c r="A215" s="1"/>
      <c r="L215" s="123"/>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row>
    <row r="216" spans="1:159" s="120" customFormat="1">
      <c r="A216" s="1"/>
      <c r="L216" s="123"/>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row>
    <row r="217" spans="1:159" s="120" customFormat="1">
      <c r="A217" s="1"/>
      <c r="L217" s="123"/>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row>
    <row r="218" spans="1:159" s="120" customFormat="1">
      <c r="A218" s="1"/>
      <c r="L218" s="123"/>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row>
    <row r="219" spans="1:159" s="120" customFormat="1">
      <c r="A219" s="1"/>
      <c r="L219" s="123"/>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row>
    <row r="220" spans="1:159" s="120" customFormat="1">
      <c r="A220" s="1"/>
      <c r="L220" s="123"/>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row>
    <row r="221" spans="1:159" s="120" customFormat="1">
      <c r="A221" s="1"/>
      <c r="L221" s="123"/>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row>
    <row r="222" spans="1:159" s="120" customFormat="1">
      <c r="A222" s="1"/>
      <c r="L222" s="123"/>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row>
    <row r="223" spans="1:159" s="120" customFormat="1">
      <c r="A223" s="1"/>
      <c r="L223" s="123"/>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row>
    <row r="224" spans="1:159" s="120" customFormat="1">
      <c r="A224" s="1"/>
      <c r="L224" s="123"/>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row>
    <row r="225" spans="1:159" s="120" customFormat="1">
      <c r="A225" s="1"/>
      <c r="L225" s="123"/>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row>
    <row r="226" spans="1:159" s="120" customFormat="1">
      <c r="A226" s="1"/>
      <c r="L226" s="123"/>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row>
    <row r="227" spans="1:159" s="120" customFormat="1">
      <c r="A227" s="1"/>
      <c r="L227" s="123"/>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row>
    <row r="228" spans="1:159" s="120" customFormat="1">
      <c r="A228" s="1"/>
      <c r="L228" s="123"/>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row>
    <row r="229" spans="1:159" s="120" customFormat="1">
      <c r="A229" s="1"/>
      <c r="L229" s="123"/>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row>
    <row r="230" spans="1:159" s="120" customFormat="1">
      <c r="A230" s="1"/>
      <c r="L230" s="123"/>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row>
    <row r="231" spans="1:159" s="120" customFormat="1">
      <c r="A231" s="1"/>
      <c r="L231" s="123"/>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row>
    <row r="232" spans="1:159" s="120" customFormat="1">
      <c r="A232" s="1"/>
      <c r="L232" s="123"/>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row>
    <row r="233" spans="1:159" s="120" customFormat="1">
      <c r="A233" s="1"/>
      <c r="L233" s="123"/>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row>
    <row r="234" spans="1:159" s="120" customFormat="1">
      <c r="A234" s="1"/>
      <c r="L234" s="123"/>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row>
    <row r="235" spans="1:159" s="120" customFormat="1">
      <c r="A235" s="1"/>
      <c r="L235" s="123"/>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row>
    <row r="236" spans="1:159" s="120" customFormat="1">
      <c r="A236" s="1"/>
      <c r="L236" s="123"/>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row>
    <row r="237" spans="1:159" s="120" customFormat="1">
      <c r="A237" s="1"/>
      <c r="L237" s="123"/>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row>
    <row r="238" spans="1:159" s="120" customFormat="1">
      <c r="A238" s="1"/>
      <c r="L238" s="123"/>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row>
    <row r="239" spans="1:159" s="120" customFormat="1">
      <c r="A239" s="1"/>
      <c r="L239" s="123"/>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row>
    <row r="240" spans="1:159" s="120" customFormat="1">
      <c r="A240" s="1"/>
      <c r="L240" s="123"/>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row>
    <row r="241" spans="1:159" s="120" customFormat="1">
      <c r="A241" s="1"/>
      <c r="L241" s="123"/>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row>
    <row r="242" spans="1:159" s="120" customFormat="1">
      <c r="A242" s="1"/>
      <c r="L242" s="123"/>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row>
    <row r="243" spans="1:159" s="120" customFormat="1">
      <c r="A243" s="1"/>
      <c r="L243" s="123"/>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row>
    <row r="244" spans="1:159" s="120" customFormat="1">
      <c r="A244" s="1"/>
      <c r="L244" s="123"/>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row>
    <row r="245" spans="1:159" s="120" customFormat="1">
      <c r="A245" s="1"/>
      <c r="L245" s="123"/>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row>
    <row r="246" spans="1:159" s="120" customFormat="1">
      <c r="A246" s="1"/>
      <c r="L246" s="123"/>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row>
    <row r="247" spans="1:159" s="120" customFormat="1">
      <c r="A247" s="1"/>
      <c r="L247" s="123"/>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row>
    <row r="248" spans="1:159" s="120" customFormat="1">
      <c r="A248" s="1"/>
      <c r="L248" s="123"/>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row>
    <row r="249" spans="1:159" s="120" customFormat="1">
      <c r="A249" s="1"/>
      <c r="L249" s="123"/>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row>
    <row r="250" spans="1:159" s="120" customFormat="1">
      <c r="A250" s="1"/>
      <c r="L250" s="123"/>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row>
    <row r="251" spans="1:159" s="120" customFormat="1">
      <c r="A251" s="1"/>
      <c r="L251" s="123"/>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row>
    <row r="252" spans="1:159" s="120" customFormat="1">
      <c r="A252" s="1"/>
      <c r="L252" s="123"/>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row>
    <row r="253" spans="1:159" s="120" customFormat="1">
      <c r="A253" s="1"/>
      <c r="L253" s="123"/>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row>
    <row r="254" spans="1:159" s="120" customFormat="1">
      <c r="A254" s="1"/>
      <c r="L254" s="123"/>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row>
    <row r="255" spans="1:159" s="120" customFormat="1">
      <c r="A255" s="1"/>
      <c r="L255" s="123"/>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row>
    <row r="256" spans="1:159" s="120" customFormat="1">
      <c r="A256" s="1"/>
      <c r="L256" s="123"/>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row>
    <row r="257" spans="1:159" s="120" customFormat="1">
      <c r="A257" s="1"/>
      <c r="L257" s="123"/>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row>
    <row r="258" spans="1:159" s="120" customFormat="1">
      <c r="A258" s="1"/>
      <c r="L258" s="123"/>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row>
    <row r="259" spans="1:159" s="120" customFormat="1">
      <c r="A259" s="1"/>
      <c r="L259" s="123"/>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row>
    <row r="260" spans="1:159" s="120" customFormat="1">
      <c r="A260" s="1"/>
      <c r="L260" s="123"/>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row>
    <row r="261" spans="1:159" s="120" customFormat="1">
      <c r="A261" s="1"/>
      <c r="L261" s="123"/>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row>
    <row r="262" spans="1:159" s="120" customFormat="1">
      <c r="A262" s="1"/>
      <c r="L262" s="123"/>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row>
    <row r="263" spans="1:159" s="120" customFormat="1">
      <c r="A263" s="1"/>
      <c r="L263" s="123"/>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row>
    <row r="264" spans="1:159" s="120" customFormat="1">
      <c r="A264" s="1"/>
      <c r="L264" s="123"/>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row>
    <row r="265" spans="1:159" s="120" customFormat="1">
      <c r="A265" s="1"/>
      <c r="L265" s="123"/>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row>
    <row r="266" spans="1:159" s="120" customFormat="1">
      <c r="A266" s="1"/>
      <c r="L266" s="123"/>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row>
    <row r="267" spans="1:159" s="120" customFormat="1">
      <c r="A267" s="1"/>
      <c r="L267" s="123"/>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row>
    <row r="268" spans="1:159" s="120" customFormat="1">
      <c r="A268" s="1"/>
      <c r="L268" s="123"/>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row>
    <row r="269" spans="1:159" s="120" customFormat="1">
      <c r="A269" s="1"/>
      <c r="L269" s="123"/>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row>
    <row r="270" spans="1:159" s="120" customFormat="1">
      <c r="A270" s="1"/>
      <c r="L270" s="123"/>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row>
    <row r="271" spans="1:159" s="120" customFormat="1">
      <c r="A271" s="1"/>
      <c r="L271" s="123"/>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row>
    <row r="272" spans="1:159" s="120" customFormat="1">
      <c r="A272" s="1"/>
      <c r="L272" s="123"/>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row>
    <row r="273" spans="1:159" s="120" customFormat="1">
      <c r="A273" s="1"/>
      <c r="L273" s="123"/>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row>
    <row r="274" spans="1:159" s="120" customFormat="1">
      <c r="A274" s="1"/>
      <c r="L274" s="123"/>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row>
    <row r="275" spans="1:159" s="120" customFormat="1">
      <c r="A275" s="1"/>
      <c r="L275" s="123"/>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row>
    <row r="276" spans="1:159" s="120" customFormat="1">
      <c r="A276" s="1"/>
      <c r="L276" s="123"/>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row>
    <row r="277" spans="1:159" s="120" customFormat="1">
      <c r="A277" s="1"/>
      <c r="L277" s="123"/>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row>
    <row r="278" spans="1:159" s="120" customFormat="1">
      <c r="A278" s="1"/>
      <c r="L278" s="123"/>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row>
    <row r="279" spans="1:159" s="120" customFormat="1">
      <c r="A279" s="1"/>
      <c r="L279" s="123"/>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row>
    <row r="280" spans="1:159" s="120" customFormat="1">
      <c r="A280" s="1"/>
      <c r="L280" s="123"/>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row>
    <row r="281" spans="1:159" s="120" customFormat="1">
      <c r="A281" s="1"/>
      <c r="L281" s="123"/>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row>
    <row r="282" spans="1:159" s="120" customFormat="1">
      <c r="A282" s="1"/>
      <c r="L282" s="123"/>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row>
    <row r="283" spans="1:159" s="120" customFormat="1">
      <c r="A283" s="1"/>
      <c r="L283" s="123"/>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row>
    <row r="284" spans="1:159" s="120" customFormat="1">
      <c r="A284" s="1"/>
      <c r="L284" s="123"/>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row>
    <row r="285" spans="1:159" s="120" customFormat="1">
      <c r="A285" s="1"/>
      <c r="L285" s="123"/>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row>
    <row r="286" spans="1:159" s="120" customFormat="1">
      <c r="A286" s="1"/>
      <c r="L286" s="123"/>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row>
    <row r="287" spans="1:159" s="120" customFormat="1">
      <c r="A287" s="1"/>
      <c r="L287" s="123"/>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row>
    <row r="288" spans="1:159" s="120" customFormat="1">
      <c r="A288" s="1"/>
      <c r="L288" s="123"/>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row>
    <row r="289" spans="1:159" s="120" customFormat="1">
      <c r="A289" s="1"/>
      <c r="L289" s="123"/>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row>
    <row r="290" spans="1:159" s="120" customFormat="1">
      <c r="A290" s="1"/>
      <c r="L290" s="123"/>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row>
    <row r="291" spans="1:159" s="120" customFormat="1">
      <c r="A291" s="1"/>
      <c r="L291" s="123"/>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row>
    <row r="292" spans="1:159" s="120" customFormat="1">
      <c r="A292" s="1"/>
      <c r="L292" s="123"/>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row>
    <row r="293" spans="1:159" s="120" customFormat="1">
      <c r="A293" s="1"/>
      <c r="L293" s="123"/>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row>
    <row r="294" spans="1:159" s="120" customFormat="1">
      <c r="A294" s="1"/>
      <c r="L294" s="123"/>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row>
    <row r="295" spans="1:159" s="120" customFormat="1">
      <c r="A295" s="1"/>
      <c r="L295" s="123"/>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row>
    <row r="296" spans="1:159" s="120" customFormat="1">
      <c r="A296" s="1"/>
      <c r="L296" s="123"/>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row>
    <row r="297" spans="1:159" s="120" customFormat="1">
      <c r="A297" s="1"/>
      <c r="L297" s="123"/>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row>
    <row r="298" spans="1:159" s="120" customFormat="1">
      <c r="A298" s="1"/>
      <c r="L298" s="123"/>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row>
    <row r="299" spans="1:159" s="120" customFormat="1">
      <c r="A299" s="1"/>
      <c r="L299" s="123"/>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row>
    <row r="300" spans="1:159" s="120" customFormat="1">
      <c r="A300" s="1"/>
      <c r="L300" s="123"/>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row>
    <row r="301" spans="1:159" s="120" customFormat="1">
      <c r="A301" s="1"/>
      <c r="L301" s="123"/>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row>
    <row r="302" spans="1:159" s="120" customFormat="1">
      <c r="A302" s="1"/>
      <c r="L302" s="123"/>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row>
    <row r="303" spans="1:159" s="120" customFormat="1">
      <c r="A303" s="1"/>
      <c r="L303" s="123"/>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row>
    <row r="304" spans="1:159" s="120" customFormat="1">
      <c r="A304" s="1"/>
      <c r="L304" s="123"/>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row>
    <row r="305" spans="1:159" s="120" customFormat="1">
      <c r="A305" s="1"/>
      <c r="L305" s="123"/>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row>
    <row r="306" spans="1:159" s="120" customFormat="1">
      <c r="A306" s="1"/>
      <c r="L306" s="123"/>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row>
    <row r="307" spans="1:159" s="120" customFormat="1">
      <c r="A307" s="1"/>
      <c r="L307" s="123"/>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row>
    <row r="308" spans="1:159" s="120" customFormat="1">
      <c r="A308" s="1"/>
      <c r="L308" s="123"/>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row>
    <row r="309" spans="1:159" s="120" customFormat="1">
      <c r="A309" s="1"/>
      <c r="L309" s="123"/>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row>
    <row r="310" spans="1:159" s="120" customFormat="1">
      <c r="A310" s="1"/>
      <c r="L310" s="123"/>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row>
    <row r="311" spans="1:159" s="120" customFormat="1">
      <c r="A311" s="1"/>
      <c r="L311" s="123"/>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row>
    <row r="312" spans="1:159" s="120" customFormat="1">
      <c r="A312" s="1"/>
      <c r="L312" s="123"/>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row>
    <row r="313" spans="1:159" s="120" customFormat="1">
      <c r="A313" s="1"/>
      <c r="L313" s="123"/>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row>
    <row r="314" spans="1:159" s="120" customFormat="1">
      <c r="A314" s="1"/>
      <c r="L314" s="123"/>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row>
    <row r="315" spans="1:159" s="120" customFormat="1">
      <c r="A315" s="1"/>
      <c r="L315" s="123"/>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row>
    <row r="316" spans="1:159" s="120" customFormat="1">
      <c r="A316" s="1"/>
      <c r="L316" s="123"/>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row>
    <row r="317" spans="1:159" s="120" customFormat="1">
      <c r="A317" s="1"/>
      <c r="L317" s="123"/>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row>
    <row r="318" spans="1:159" s="120" customFormat="1">
      <c r="A318" s="1"/>
      <c r="L318" s="123"/>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row>
    <row r="319" spans="1:159" s="120" customFormat="1">
      <c r="A319" s="1"/>
      <c r="L319" s="123"/>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row>
    <row r="320" spans="1:159" s="120" customFormat="1">
      <c r="A320" s="1"/>
      <c r="L320" s="123"/>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row>
    <row r="321" spans="1:159" s="120" customFormat="1">
      <c r="A321" s="1"/>
      <c r="L321" s="123"/>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row>
    <row r="322" spans="1:159" s="120" customFormat="1">
      <c r="A322" s="1"/>
      <c r="L322" s="123"/>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row>
    <row r="323" spans="1:159" s="120" customFormat="1">
      <c r="A323" s="1"/>
      <c r="L323" s="123"/>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row>
    <row r="324" spans="1:159" s="120" customFormat="1">
      <c r="A324" s="1"/>
      <c r="L324" s="123"/>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row>
    <row r="325" spans="1:159" s="120" customFormat="1">
      <c r="A325" s="1"/>
      <c r="L325" s="123"/>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row>
    <row r="326" spans="1:159" s="120" customFormat="1">
      <c r="A326" s="1"/>
      <c r="L326" s="123"/>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row>
    <row r="327" spans="1:159" s="120" customFormat="1">
      <c r="A327" s="1"/>
      <c r="L327" s="123"/>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row>
    <row r="328" spans="1:159" s="120" customFormat="1">
      <c r="A328" s="1"/>
      <c r="L328" s="123"/>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row>
    <row r="329" spans="1:159" s="120" customFormat="1">
      <c r="A329" s="1"/>
      <c r="L329" s="123"/>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row>
    <row r="330" spans="1:159" s="120" customFormat="1">
      <c r="A330" s="1"/>
      <c r="L330" s="123"/>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row>
    <row r="331" spans="1:159" s="120" customFormat="1">
      <c r="A331" s="1"/>
      <c r="L331" s="123"/>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row>
    <row r="332" spans="1:159" s="120" customFormat="1">
      <c r="A332" s="1"/>
      <c r="L332" s="123"/>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row>
    <row r="333" spans="1:159" s="120" customFormat="1">
      <c r="A333" s="1"/>
      <c r="L333" s="123"/>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row>
    <row r="334" spans="1:159" s="120" customFormat="1">
      <c r="A334" s="1"/>
      <c r="L334" s="123"/>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row>
    <row r="335" spans="1:159" s="120" customFormat="1">
      <c r="A335" s="1"/>
      <c r="L335" s="123"/>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row>
    <row r="336" spans="1:159" s="120" customFormat="1">
      <c r="A336" s="1"/>
      <c r="L336" s="123"/>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row>
    <row r="337" spans="1:159" s="120" customFormat="1">
      <c r="A337" s="1"/>
      <c r="L337" s="123"/>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row>
    <row r="338" spans="1:159" s="120" customFormat="1">
      <c r="A338" s="1"/>
      <c r="L338" s="123"/>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row>
    <row r="339" spans="1:159" s="120" customFormat="1">
      <c r="A339" s="1"/>
      <c r="L339" s="123"/>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row>
    <row r="340" spans="1:159" s="120" customFormat="1">
      <c r="A340" s="1"/>
      <c r="L340" s="123"/>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row>
    <row r="341" spans="1:159" s="120" customFormat="1">
      <c r="A341" s="1"/>
      <c r="L341" s="123"/>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row>
    <row r="342" spans="1:159" s="120" customFormat="1">
      <c r="A342" s="1"/>
      <c r="L342" s="123"/>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row>
    <row r="343" spans="1:159" s="120" customFormat="1">
      <c r="A343" s="1"/>
      <c r="L343" s="123"/>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row>
    <row r="344" spans="1:159" s="120" customFormat="1">
      <c r="A344" s="1"/>
      <c r="L344" s="123"/>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row>
    <row r="345" spans="1:159" s="120" customFormat="1">
      <c r="A345" s="1"/>
      <c r="L345" s="123"/>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row>
    <row r="346" spans="1:159" s="120" customFormat="1">
      <c r="A346" s="1"/>
      <c r="L346" s="123"/>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row>
    <row r="347" spans="1:159" s="120" customFormat="1">
      <c r="A347" s="1"/>
      <c r="L347" s="123"/>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row>
    <row r="348" spans="1:159" s="120" customFormat="1">
      <c r="A348" s="1"/>
      <c r="L348" s="123"/>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row>
    <row r="349" spans="1:159" s="120" customFormat="1">
      <c r="A349" s="1"/>
      <c r="L349" s="123"/>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row>
    <row r="350" spans="1:159" s="120" customFormat="1">
      <c r="A350" s="1"/>
      <c r="L350" s="123"/>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row>
    <row r="351" spans="1:159" s="120" customFormat="1">
      <c r="A351" s="1"/>
      <c r="L351" s="123"/>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row>
    <row r="352" spans="1:159" s="120" customFormat="1">
      <c r="A352" s="1"/>
      <c r="L352" s="123"/>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row>
    <row r="353" spans="1:159" s="120" customFormat="1">
      <c r="A353" s="1"/>
      <c r="L353" s="123"/>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row>
    <row r="354" spans="1:159" s="120" customFormat="1">
      <c r="A354" s="1"/>
      <c r="L354" s="123"/>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row>
    <row r="355" spans="1:159" s="120" customFormat="1">
      <c r="A355" s="1"/>
      <c r="L355" s="123"/>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row>
    <row r="356" spans="1:159" s="120" customFormat="1">
      <c r="A356" s="1"/>
      <c r="L356" s="123"/>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row>
    <row r="357" spans="1:159" s="120" customFormat="1">
      <c r="A357" s="1"/>
      <c r="L357" s="123"/>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row>
    <row r="358" spans="1:159" s="120" customFormat="1">
      <c r="A358" s="1"/>
      <c r="L358" s="123"/>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row>
    <row r="359" spans="1:159" s="120" customFormat="1">
      <c r="A359" s="1"/>
      <c r="L359" s="123"/>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row>
    <row r="360" spans="1:159" s="120" customFormat="1">
      <c r="A360" s="1"/>
      <c r="L360" s="123"/>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row>
    <row r="361" spans="1:159" s="120" customFormat="1">
      <c r="A361" s="1"/>
      <c r="L361" s="123"/>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row>
    <row r="362" spans="1:159" s="120" customFormat="1">
      <c r="A362" s="1"/>
      <c r="L362" s="123"/>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row>
    <row r="363" spans="1:159" s="120" customFormat="1">
      <c r="A363" s="1"/>
      <c r="L363" s="123"/>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row>
    <row r="364" spans="1:159" s="120" customFormat="1">
      <c r="A364" s="1"/>
      <c r="L364" s="123"/>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row>
    <row r="365" spans="1:159" s="120" customFormat="1">
      <c r="A365" s="1"/>
      <c r="L365" s="123"/>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row>
    <row r="366" spans="1:159" s="120" customFormat="1">
      <c r="A366" s="1"/>
      <c r="L366" s="123"/>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row>
    <row r="367" spans="1:159" s="120" customFormat="1">
      <c r="A367" s="1"/>
      <c r="L367" s="123"/>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row>
    <row r="368" spans="1:159" s="120" customFormat="1">
      <c r="A368" s="1"/>
      <c r="L368" s="123"/>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row>
    <row r="369" spans="1:159" s="120" customFormat="1">
      <c r="A369" s="1"/>
      <c r="L369" s="123"/>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row>
    <row r="370" spans="1:159" s="120" customFormat="1">
      <c r="A370" s="1"/>
      <c r="L370" s="123"/>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row>
    <row r="371" spans="1:159" s="120" customFormat="1">
      <c r="A371" s="1"/>
      <c r="L371" s="123"/>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row>
    <row r="372" spans="1:159" s="120" customFormat="1">
      <c r="A372" s="1"/>
      <c r="L372" s="123"/>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row>
    <row r="373" spans="1:159" s="120" customFormat="1">
      <c r="A373" s="1"/>
      <c r="L373" s="123"/>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row>
    <row r="374" spans="1:159" s="120" customFormat="1">
      <c r="A374" s="1"/>
      <c r="L374" s="123"/>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row>
    <row r="375" spans="1:159" s="120" customFormat="1">
      <c r="A375" s="1"/>
      <c r="L375" s="123"/>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row>
    <row r="376" spans="1:159" s="120" customFormat="1">
      <c r="A376" s="1"/>
      <c r="L376" s="123"/>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row>
    <row r="377" spans="1:159" s="120" customFormat="1">
      <c r="A377" s="1"/>
      <c r="L377" s="123"/>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row>
    <row r="378" spans="1:159" s="120" customFormat="1">
      <c r="A378" s="1"/>
      <c r="L378" s="123"/>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row>
    <row r="379" spans="1:159" s="120" customFormat="1">
      <c r="A379" s="1"/>
      <c r="L379" s="123"/>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row>
    <row r="380" spans="1:159" s="120" customFormat="1">
      <c r="A380" s="1"/>
      <c r="L380" s="123"/>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row>
    <row r="381" spans="1:159" s="120" customFormat="1">
      <c r="A381" s="1"/>
      <c r="L381" s="123"/>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row>
    <row r="382" spans="1:159" s="120" customFormat="1">
      <c r="A382" s="1"/>
      <c r="L382" s="123"/>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row>
    <row r="383" spans="1:159" s="120" customFormat="1">
      <c r="A383" s="1"/>
      <c r="L383" s="123"/>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row>
    <row r="384" spans="1:159" s="120" customFormat="1">
      <c r="A384" s="1"/>
      <c r="L384" s="123"/>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row>
    <row r="385" spans="1:159" s="120" customFormat="1">
      <c r="A385" s="1"/>
      <c r="L385" s="123"/>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row>
    <row r="386" spans="1:159" s="120" customFormat="1">
      <c r="A386" s="1"/>
      <c r="L386" s="123"/>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row>
    <row r="387" spans="1:159" s="120" customFormat="1">
      <c r="A387" s="1"/>
      <c r="L387" s="123"/>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row>
    <row r="388" spans="1:159" s="120" customFormat="1">
      <c r="A388" s="1"/>
      <c r="L388" s="123"/>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row>
    <row r="389" spans="1:159" s="120" customFormat="1">
      <c r="A389" s="1"/>
      <c r="L389" s="123"/>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row>
    <row r="390" spans="1:159" s="120" customFormat="1">
      <c r="A390" s="1"/>
      <c r="L390" s="123"/>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row>
    <row r="391" spans="1:159" s="120" customFormat="1">
      <c r="A391" s="1"/>
      <c r="L391" s="123"/>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row>
    <row r="392" spans="1:159" s="120" customFormat="1">
      <c r="A392" s="1"/>
      <c r="L392" s="123"/>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row>
    <row r="393" spans="1:159" s="120" customFormat="1">
      <c r="A393" s="1"/>
      <c r="L393" s="123"/>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row>
    <row r="394" spans="1:159" s="120" customFormat="1">
      <c r="A394" s="1"/>
      <c r="L394" s="123"/>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row>
    <row r="395" spans="1:159" s="120" customFormat="1">
      <c r="A395" s="1"/>
      <c r="L395" s="123"/>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row>
    <row r="396" spans="1:159" s="120" customFormat="1">
      <c r="A396" s="1"/>
      <c r="L396" s="123"/>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row>
    <row r="397" spans="1:159" s="120" customFormat="1">
      <c r="A397" s="1"/>
      <c r="L397" s="123"/>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row>
    <row r="398" spans="1:159" s="120" customFormat="1">
      <c r="A398" s="1"/>
      <c r="L398" s="123"/>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row>
    <row r="399" spans="1:159" s="120" customFormat="1">
      <c r="A399" s="1"/>
      <c r="L399" s="123"/>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row>
    <row r="400" spans="1:159" s="120" customFormat="1">
      <c r="A400" s="1"/>
      <c r="L400" s="123"/>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row>
    <row r="401" spans="1:159" s="120" customFormat="1">
      <c r="A401" s="1"/>
      <c r="L401" s="123"/>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row>
    <row r="402" spans="1:159" s="120" customFormat="1">
      <c r="A402" s="1"/>
      <c r="L402" s="123"/>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row>
    <row r="403" spans="1:159" s="120" customFormat="1">
      <c r="A403" s="1"/>
      <c r="L403" s="123"/>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row>
    <row r="404" spans="1:159" s="120" customFormat="1">
      <c r="A404" s="1"/>
      <c r="L404" s="123"/>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row>
    <row r="405" spans="1:159" s="120" customFormat="1">
      <c r="A405" s="1"/>
      <c r="L405" s="123"/>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row>
    <row r="406" spans="1:159" s="120" customFormat="1">
      <c r="A406" s="1"/>
      <c r="L406" s="123"/>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row>
    <row r="407" spans="1:159" s="120" customFormat="1">
      <c r="A407" s="1"/>
      <c r="L407" s="123"/>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row>
    <row r="408" spans="1:159" s="120" customFormat="1">
      <c r="A408" s="1"/>
      <c r="L408" s="123"/>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row>
    <row r="409" spans="1:159" s="120" customFormat="1">
      <c r="A409" s="1"/>
      <c r="L409" s="123"/>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row>
    <row r="410" spans="1:159" s="120" customFormat="1">
      <c r="A410" s="1"/>
      <c r="L410" s="123"/>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row>
    <row r="411" spans="1:159" s="120" customFormat="1">
      <c r="A411" s="1"/>
      <c r="L411" s="123"/>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row>
    <row r="412" spans="1:159" s="120" customFormat="1">
      <c r="A412" s="1"/>
      <c r="L412" s="123"/>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row>
    <row r="413" spans="1:159" s="120" customFormat="1">
      <c r="A413" s="1"/>
      <c r="L413" s="123"/>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row>
    <row r="414" spans="1:159" s="120" customFormat="1">
      <c r="A414" s="1"/>
      <c r="L414" s="123"/>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row>
    <row r="415" spans="1:159" s="120" customFormat="1">
      <c r="A415" s="1"/>
      <c r="L415" s="123"/>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row>
    <row r="416" spans="1:159" s="120" customFormat="1">
      <c r="A416" s="1"/>
      <c r="L416" s="123"/>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row>
    <row r="417" spans="1:159" s="120" customFormat="1">
      <c r="A417" s="1"/>
      <c r="L417" s="123"/>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row>
    <row r="418" spans="1:159" s="120" customFormat="1">
      <c r="A418" s="1"/>
      <c r="L418" s="123"/>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row>
    <row r="419" spans="1:159" s="120" customFormat="1">
      <c r="A419" s="1"/>
      <c r="L419" s="123"/>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row>
    <row r="420" spans="1:159" s="120" customFormat="1">
      <c r="A420" s="1"/>
      <c r="L420" s="123"/>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row>
    <row r="421" spans="1:159" s="120" customFormat="1">
      <c r="A421" s="1"/>
      <c r="L421" s="123"/>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row>
    <row r="422" spans="1:159" s="120" customFormat="1">
      <c r="A422" s="1"/>
      <c r="L422" s="123"/>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row>
    <row r="423" spans="1:159" s="120" customFormat="1">
      <c r="A423" s="1"/>
      <c r="L423" s="123"/>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row>
    <row r="424" spans="1:159" s="120" customFormat="1">
      <c r="A424" s="1"/>
      <c r="L424" s="123"/>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row>
    <row r="425" spans="1:159" s="120" customFormat="1">
      <c r="A425" s="1"/>
      <c r="L425" s="123"/>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row>
    <row r="426" spans="1:159" s="120" customFormat="1">
      <c r="A426" s="1"/>
      <c r="L426" s="123"/>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row>
    <row r="427" spans="1:159" s="120" customFormat="1">
      <c r="A427" s="1"/>
      <c r="L427" s="123"/>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row>
    <row r="428" spans="1:159" s="120" customFormat="1">
      <c r="A428" s="1"/>
      <c r="L428" s="123"/>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row>
    <row r="429" spans="1:159" s="120" customFormat="1">
      <c r="A429" s="1"/>
      <c r="L429" s="123"/>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row>
    <row r="430" spans="1:159" s="120" customFormat="1">
      <c r="A430" s="1"/>
      <c r="L430" s="123"/>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row>
    <row r="431" spans="1:159" s="120" customFormat="1">
      <c r="A431" s="1"/>
      <c r="L431" s="123"/>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row>
    <row r="432" spans="1:159" s="120" customFormat="1">
      <c r="A432" s="1"/>
      <c r="L432" s="123"/>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row>
    <row r="433" spans="1:159" s="120" customFormat="1">
      <c r="A433" s="1"/>
      <c r="L433" s="123"/>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row>
    <row r="434" spans="1:159" s="120" customFormat="1">
      <c r="A434" s="1"/>
      <c r="L434" s="123"/>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row>
    <row r="435" spans="1:159" s="120" customFormat="1">
      <c r="A435" s="1"/>
      <c r="L435" s="123"/>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row>
    <row r="436" spans="1:159" s="120" customFormat="1">
      <c r="A436" s="1"/>
      <c r="L436" s="123"/>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row>
    <row r="437" spans="1:159" s="120" customFormat="1">
      <c r="A437" s="1"/>
      <c r="L437" s="123"/>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row>
    <row r="438" spans="1:159" s="120" customFormat="1">
      <c r="A438" s="1"/>
      <c r="L438" s="123"/>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row>
    <row r="439" spans="1:159" s="120" customFormat="1">
      <c r="A439" s="1"/>
      <c r="L439" s="123"/>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row>
    <row r="440" spans="1:159" s="120" customFormat="1">
      <c r="A440" s="1"/>
      <c r="L440" s="123"/>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row>
    <row r="441" spans="1:159" s="120" customFormat="1">
      <c r="A441" s="1"/>
      <c r="L441" s="123"/>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row>
    <row r="442" spans="1:159" s="120" customFormat="1">
      <c r="A442" s="1"/>
      <c r="L442" s="123"/>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row>
    <row r="443" spans="1:159" s="120" customFormat="1">
      <c r="A443" s="1"/>
      <c r="L443" s="123"/>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row>
    <row r="444" spans="1:159" s="120" customFormat="1">
      <c r="A444" s="1"/>
      <c r="L444" s="123"/>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row>
    <row r="445" spans="1:159" s="120" customFormat="1">
      <c r="A445" s="1"/>
      <c r="L445" s="123"/>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row>
    <row r="446" spans="1:159" s="120" customFormat="1">
      <c r="A446" s="1"/>
      <c r="L446" s="123"/>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row>
    <row r="447" spans="1:159" s="120" customFormat="1">
      <c r="A447" s="1"/>
      <c r="L447" s="123"/>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row>
    <row r="448" spans="1:159" s="120" customFormat="1">
      <c r="A448" s="1"/>
      <c r="L448" s="123"/>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row>
    <row r="449" spans="1:159" s="120" customFormat="1">
      <c r="A449" s="1"/>
      <c r="L449" s="123"/>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row>
    <row r="450" spans="1:159" s="120" customFormat="1">
      <c r="A450" s="1"/>
      <c r="L450" s="123"/>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row>
    <row r="451" spans="1:159" s="120" customFormat="1">
      <c r="A451" s="1"/>
      <c r="L451" s="123"/>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row>
    <row r="452" spans="1:159" s="120" customFormat="1">
      <c r="A452" s="1"/>
      <c r="L452" s="123"/>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row>
    <row r="453" spans="1:159" s="120" customFormat="1">
      <c r="A453" s="1"/>
      <c r="L453" s="123"/>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row>
    <row r="454" spans="1:159" s="120" customFormat="1">
      <c r="A454" s="1"/>
      <c r="L454" s="123"/>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row>
    <row r="455" spans="1:159" s="120" customFormat="1">
      <c r="A455" s="1"/>
      <c r="L455" s="123"/>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row>
    <row r="456" spans="1:159" s="120" customFormat="1">
      <c r="A456" s="1"/>
      <c r="L456" s="123"/>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row>
    <row r="457" spans="1:159" s="120" customFormat="1">
      <c r="A457" s="1"/>
      <c r="L457" s="123"/>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row>
    <row r="458" spans="1:159" s="120" customFormat="1">
      <c r="A458" s="1"/>
      <c r="L458" s="123"/>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row>
    <row r="459" spans="1:159" s="120" customFormat="1">
      <c r="A459" s="1"/>
      <c r="L459" s="123"/>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row>
    <row r="460" spans="1:159" s="120" customFormat="1">
      <c r="A460" s="1"/>
      <c r="L460" s="123"/>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row>
    <row r="461" spans="1:159" s="120" customFormat="1">
      <c r="A461" s="1"/>
      <c r="L461" s="123"/>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row>
    <row r="462" spans="1:159" s="120" customFormat="1">
      <c r="A462" s="1"/>
      <c r="L462" s="123"/>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row>
    <row r="463" spans="1:159" s="120" customFormat="1">
      <c r="A463" s="1"/>
      <c r="L463" s="123"/>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row>
    <row r="464" spans="1:159" s="120" customFormat="1">
      <c r="A464" s="1"/>
      <c r="L464" s="123"/>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row>
    <row r="465" spans="1:159" s="120" customFormat="1">
      <c r="A465" s="1"/>
      <c r="L465" s="123"/>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row>
    <row r="466" spans="1:159" s="120" customFormat="1">
      <c r="A466" s="1"/>
      <c r="L466" s="123"/>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row>
    <row r="467" spans="1:159" s="120" customFormat="1">
      <c r="A467" s="1"/>
      <c r="L467" s="123"/>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row>
    <row r="468" spans="1:159" s="120" customFormat="1">
      <c r="A468" s="1"/>
      <c r="L468" s="123"/>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row>
    <row r="469" spans="1:159" s="120" customFormat="1">
      <c r="A469" s="1"/>
      <c r="L469" s="123"/>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row>
    <row r="470" spans="1:159" s="120" customFormat="1">
      <c r="A470" s="1"/>
      <c r="L470" s="123"/>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row>
    <row r="471" spans="1:159" s="120" customFormat="1">
      <c r="A471" s="1"/>
      <c r="L471" s="123"/>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row>
    <row r="472" spans="1:159" s="120" customFormat="1">
      <c r="A472" s="1"/>
      <c r="L472" s="123"/>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row>
    <row r="473" spans="1:159" s="120" customFormat="1">
      <c r="A473" s="1"/>
      <c r="L473" s="123"/>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row>
    <row r="474" spans="1:159" s="120" customFormat="1">
      <c r="A474" s="1"/>
      <c r="L474" s="123"/>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row>
    <row r="475" spans="1:159" s="120" customFormat="1">
      <c r="A475" s="1"/>
      <c r="L475" s="123"/>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row>
    <row r="476" spans="1:159" s="120" customFormat="1">
      <c r="A476" s="1"/>
      <c r="L476" s="123"/>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row>
    <row r="477" spans="1:159" s="120" customFormat="1">
      <c r="A477" s="1"/>
      <c r="L477" s="123"/>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row>
    <row r="478" spans="1:159" s="120" customFormat="1">
      <c r="A478" s="1"/>
      <c r="L478" s="123"/>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row>
    <row r="479" spans="1:159" s="120" customFormat="1">
      <c r="A479" s="1"/>
      <c r="L479" s="123"/>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row>
    <row r="480" spans="1:159" s="120" customFormat="1">
      <c r="A480" s="1"/>
      <c r="L480" s="123"/>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row>
    <row r="481" spans="1:159" s="120" customFormat="1">
      <c r="A481" s="1"/>
      <c r="L481" s="123"/>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row>
    <row r="482" spans="1:159" s="120" customFormat="1">
      <c r="A482" s="1"/>
      <c r="L482" s="123"/>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row>
    <row r="483" spans="1:159" s="120" customFormat="1">
      <c r="A483" s="1"/>
      <c r="L483" s="123"/>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row>
    <row r="484" spans="1:159" s="120" customFormat="1">
      <c r="A484" s="1"/>
      <c r="L484" s="123"/>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row>
    <row r="485" spans="1:159" s="120" customFormat="1">
      <c r="A485" s="1"/>
      <c r="L485" s="123"/>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row>
    <row r="486" spans="1:159" s="120" customFormat="1">
      <c r="A486" s="1"/>
      <c r="L486" s="123"/>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row>
    <row r="487" spans="1:159" s="120" customFormat="1">
      <c r="A487" s="1"/>
      <c r="L487" s="123"/>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row>
    <row r="488" spans="1:159" s="120" customFormat="1">
      <c r="A488" s="1"/>
      <c r="L488" s="123"/>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row>
    <row r="489" spans="1:159" s="120" customFormat="1">
      <c r="A489" s="1"/>
      <c r="L489" s="123"/>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row>
    <row r="490" spans="1:159" s="120" customFormat="1">
      <c r="A490" s="1"/>
      <c r="L490" s="123"/>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row>
    <row r="491" spans="1:159" s="120" customFormat="1">
      <c r="A491" s="1"/>
      <c r="L491" s="123"/>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row>
    <row r="492" spans="1:159" s="120" customFormat="1">
      <c r="A492" s="1"/>
      <c r="L492" s="123"/>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row>
    <row r="493" spans="1:159" s="120" customFormat="1">
      <c r="A493" s="1"/>
      <c r="L493" s="123"/>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row>
    <row r="494" spans="1:159" s="120" customFormat="1">
      <c r="A494" s="1"/>
      <c r="L494" s="123"/>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row>
    <row r="495" spans="1:159" s="120" customFormat="1">
      <c r="A495" s="1"/>
      <c r="L495" s="123"/>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row>
    <row r="496" spans="1:159" s="120" customFormat="1">
      <c r="A496" s="1"/>
      <c r="L496" s="123"/>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row>
    <row r="497" spans="1:159" s="120" customFormat="1">
      <c r="A497" s="1"/>
      <c r="L497" s="123"/>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row>
    <row r="498" spans="1:159" s="120" customFormat="1">
      <c r="A498" s="1"/>
      <c r="L498" s="123"/>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row>
    <row r="499" spans="1:159" s="120" customFormat="1">
      <c r="A499" s="1"/>
      <c r="L499" s="123"/>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row>
    <row r="500" spans="1:159" s="120" customFormat="1">
      <c r="A500" s="1"/>
      <c r="L500" s="123"/>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row>
    <row r="501" spans="1:159" s="120" customFormat="1">
      <c r="A501" s="1"/>
      <c r="L501" s="123"/>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row>
    <row r="502" spans="1:159" s="120" customFormat="1">
      <c r="A502" s="1"/>
      <c r="L502" s="123"/>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row>
    <row r="503" spans="1:159" s="120" customFormat="1">
      <c r="A503" s="1"/>
      <c r="L503" s="123"/>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row>
    <row r="504" spans="1:159" s="120" customFormat="1">
      <c r="A504" s="1"/>
      <c r="L504" s="123"/>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row>
    <row r="505" spans="1:159" s="120" customFormat="1">
      <c r="A505" s="1"/>
      <c r="L505" s="123"/>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row>
    <row r="506" spans="1:159" s="120" customFormat="1">
      <c r="A506" s="1"/>
      <c r="L506" s="123"/>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row>
    <row r="507" spans="1:159" s="120" customFormat="1">
      <c r="A507" s="1"/>
      <c r="L507" s="123"/>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row>
    <row r="508" spans="1:159" s="120" customFormat="1">
      <c r="A508" s="1"/>
      <c r="L508" s="123"/>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row>
    <row r="509" spans="1:159" s="120" customFormat="1">
      <c r="A509" s="1"/>
      <c r="L509" s="123"/>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row>
    <row r="510" spans="1:159" s="120" customFormat="1">
      <c r="A510" s="1"/>
      <c r="L510" s="123"/>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row>
    <row r="511" spans="1:159" s="120" customFormat="1">
      <c r="A511" s="1"/>
      <c r="L511" s="123"/>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row>
    <row r="512" spans="1:159" s="120" customFormat="1">
      <c r="A512" s="1"/>
      <c r="L512" s="123"/>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row>
    <row r="513" spans="1:159" s="120" customFormat="1">
      <c r="A513" s="1"/>
      <c r="L513" s="123"/>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row>
    <row r="514" spans="1:159" s="120" customFormat="1">
      <c r="A514" s="1"/>
      <c r="L514" s="123"/>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row>
    <row r="515" spans="1:159" s="120" customFormat="1">
      <c r="A515" s="1"/>
      <c r="L515" s="123"/>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row>
    <row r="516" spans="1:159" s="120" customFormat="1">
      <c r="A516" s="1"/>
      <c r="L516" s="123"/>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row>
    <row r="517" spans="1:159" s="120" customFormat="1">
      <c r="A517" s="1"/>
      <c r="L517" s="123"/>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row>
    <row r="518" spans="1:159" s="120" customFormat="1">
      <c r="A518" s="1"/>
      <c r="L518" s="123"/>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row>
    <row r="519" spans="1:159" s="120" customFormat="1">
      <c r="A519" s="1"/>
      <c r="L519" s="123"/>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row>
    <row r="520" spans="1:159" s="120" customFormat="1">
      <c r="A520" s="1"/>
      <c r="L520" s="123"/>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row>
    <row r="521" spans="1:159" s="120" customFormat="1">
      <c r="A521" s="1"/>
      <c r="L521" s="123"/>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row>
    <row r="522" spans="1:159" s="120" customFormat="1">
      <c r="A522" s="1"/>
      <c r="L522" s="123"/>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row>
    <row r="523" spans="1:159" s="120" customFormat="1">
      <c r="A523" s="1"/>
      <c r="L523" s="123"/>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row>
    <row r="524" spans="1:159" s="120" customFormat="1">
      <c r="A524" s="1"/>
      <c r="L524" s="123"/>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row>
    <row r="525" spans="1:159" s="120" customFormat="1">
      <c r="A525" s="1"/>
      <c r="L525" s="123"/>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row>
    <row r="526" spans="1:159" s="120" customFormat="1">
      <c r="A526" s="1"/>
      <c r="L526" s="123"/>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row>
    <row r="527" spans="1:159" s="120" customFormat="1">
      <c r="A527" s="1"/>
      <c r="L527" s="123"/>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row>
    <row r="528" spans="1:159" s="120" customFormat="1">
      <c r="A528" s="1"/>
      <c r="L528" s="123"/>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row>
    <row r="529" spans="1:159" s="120" customFormat="1">
      <c r="A529" s="1"/>
      <c r="L529" s="123"/>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row>
    <row r="530" spans="1:159" s="120" customFormat="1">
      <c r="A530" s="1"/>
      <c r="L530" s="123"/>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row>
    <row r="531" spans="1:159" s="120" customFormat="1">
      <c r="A531" s="1"/>
      <c r="L531" s="123"/>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row>
    <row r="532" spans="1:159" s="120" customFormat="1">
      <c r="A532" s="1"/>
      <c r="L532" s="123"/>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row>
    <row r="533" spans="1:159" s="120" customFormat="1">
      <c r="A533" s="1"/>
      <c r="L533" s="123"/>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row>
    <row r="534" spans="1:159" s="120" customFormat="1">
      <c r="A534" s="1"/>
      <c r="L534" s="123"/>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row>
    <row r="535" spans="1:159" s="120" customFormat="1">
      <c r="A535" s="1"/>
      <c r="L535" s="123"/>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row>
    <row r="536" spans="1:159" s="120" customFormat="1">
      <c r="A536" s="1"/>
      <c r="L536" s="123"/>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row>
    <row r="537" spans="1:159" s="120" customFormat="1">
      <c r="A537" s="1"/>
      <c r="L537" s="123"/>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row>
    <row r="538" spans="1:159" s="120" customFormat="1">
      <c r="A538" s="1"/>
      <c r="L538" s="123"/>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row>
    <row r="539" spans="1:159" s="120" customFormat="1">
      <c r="A539" s="1"/>
      <c r="L539" s="123"/>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row>
    <row r="540" spans="1:159" s="120" customFormat="1">
      <c r="A540" s="1"/>
      <c r="L540" s="123"/>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row>
    <row r="541" spans="1:159" s="120" customFormat="1">
      <c r="A541" s="1"/>
      <c r="L541" s="123"/>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row>
    <row r="542" spans="1:159" s="120" customFormat="1">
      <c r="A542" s="1"/>
      <c r="L542" s="123"/>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row>
    <row r="543" spans="1:159" s="120" customFormat="1">
      <c r="A543" s="1"/>
      <c r="L543" s="123"/>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row>
    <row r="544" spans="1:159" s="120" customFormat="1">
      <c r="A544" s="1"/>
      <c r="L544" s="123"/>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row>
    <row r="545" spans="1:159" s="120" customFormat="1">
      <c r="A545" s="1"/>
      <c r="L545" s="123"/>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row>
    <row r="546" spans="1:159" s="120" customFormat="1">
      <c r="A546" s="1"/>
      <c r="L546" s="123"/>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row>
    <row r="547" spans="1:159" s="120" customFormat="1">
      <c r="A547" s="1"/>
      <c r="L547" s="123"/>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row>
    <row r="548" spans="1:159" s="120" customFormat="1">
      <c r="A548" s="1"/>
      <c r="L548" s="123"/>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row>
    <row r="549" spans="1:159" s="120" customFormat="1">
      <c r="A549" s="1"/>
      <c r="L549" s="123"/>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row>
    <row r="550" spans="1:159" s="120" customFormat="1">
      <c r="A550" s="1"/>
      <c r="L550" s="123"/>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row>
    <row r="551" spans="1:159" s="120" customFormat="1">
      <c r="A551" s="1"/>
      <c r="L551" s="123"/>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row>
    <row r="552" spans="1:159" s="120" customFormat="1">
      <c r="A552" s="1"/>
      <c r="L552" s="123"/>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row>
    <row r="553" spans="1:159" s="120" customFormat="1">
      <c r="A553" s="1"/>
      <c r="L553" s="123"/>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row>
    <row r="554" spans="1:159" s="120" customFormat="1">
      <c r="A554" s="1"/>
      <c r="L554" s="123"/>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row>
    <row r="555" spans="1:159" s="120" customFormat="1">
      <c r="A555" s="1"/>
      <c r="L555" s="123"/>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row>
    <row r="556" spans="1:159" s="120" customFormat="1">
      <c r="A556" s="1"/>
      <c r="L556" s="123"/>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row>
    <row r="557" spans="1:159" s="120" customFormat="1">
      <c r="A557" s="1"/>
      <c r="L557" s="123"/>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row>
    <row r="558" spans="1:159" s="120" customFormat="1">
      <c r="A558" s="1"/>
      <c r="L558" s="123"/>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row>
    <row r="559" spans="1:159" s="120" customFormat="1">
      <c r="A559" s="1"/>
      <c r="L559" s="123"/>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row>
    <row r="560" spans="1:159" s="120" customFormat="1">
      <c r="A560" s="1"/>
      <c r="L560" s="123"/>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row>
    <row r="561" spans="1:159" s="120" customFormat="1">
      <c r="A561" s="1"/>
      <c r="L561" s="123"/>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row>
    <row r="562" spans="1:159" s="120" customFormat="1">
      <c r="A562" s="1"/>
      <c r="L562" s="123"/>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row>
    <row r="563" spans="1:159" s="120" customFormat="1">
      <c r="A563" s="1"/>
      <c r="L563" s="123"/>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row>
    <row r="564" spans="1:159" s="120" customFormat="1">
      <c r="A564" s="1"/>
      <c r="L564" s="123"/>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row>
    <row r="565" spans="1:159" s="120" customFormat="1">
      <c r="A565" s="1"/>
      <c r="L565" s="123"/>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row>
    <row r="566" spans="1:159" s="120" customFormat="1">
      <c r="A566" s="1"/>
      <c r="L566" s="123"/>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row>
    <row r="567" spans="1:159" s="120" customFormat="1">
      <c r="A567" s="1"/>
      <c r="L567" s="123"/>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row>
    <row r="568" spans="1:159" s="120" customFormat="1">
      <c r="A568" s="1"/>
      <c r="L568" s="123"/>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row>
    <row r="569" spans="1:159" s="120" customFormat="1">
      <c r="A569" s="1"/>
      <c r="L569" s="123"/>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row>
    <row r="570" spans="1:159" s="120" customFormat="1">
      <c r="A570" s="1"/>
      <c r="L570" s="123"/>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row>
    <row r="571" spans="1:159" s="120" customFormat="1">
      <c r="A571" s="1"/>
      <c r="L571" s="123"/>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row>
    <row r="572" spans="1:159" s="120" customFormat="1">
      <c r="A572" s="1"/>
      <c r="L572" s="123"/>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row>
    <row r="573" spans="1:159" s="120" customFormat="1">
      <c r="A573" s="1"/>
      <c r="L573" s="123"/>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row>
    <row r="574" spans="1:159" s="120" customFormat="1">
      <c r="A574" s="1"/>
      <c r="L574" s="123"/>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row>
    <row r="575" spans="1:159" s="120" customFormat="1">
      <c r="A575" s="1"/>
      <c r="L575" s="123"/>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row>
    <row r="576" spans="1:159" s="120" customFormat="1">
      <c r="A576" s="1"/>
      <c r="L576" s="123"/>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row>
    <row r="577" spans="1:159" s="120" customFormat="1">
      <c r="A577" s="1"/>
      <c r="L577" s="123"/>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row>
    <row r="578" spans="1:159" s="120" customFormat="1">
      <c r="A578" s="1"/>
      <c r="L578" s="123"/>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row>
    <row r="579" spans="1:159" s="120" customFormat="1">
      <c r="A579" s="1"/>
      <c r="L579" s="123"/>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row>
    <row r="580" spans="1:159" s="120" customFormat="1">
      <c r="A580" s="1"/>
      <c r="L580" s="123"/>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row>
    <row r="581" spans="1:159" s="120" customFormat="1">
      <c r="A581" s="1"/>
      <c r="L581" s="123"/>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row>
    <row r="582" spans="1:159" s="120" customFormat="1">
      <c r="A582" s="1"/>
      <c r="L582" s="123"/>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row>
    <row r="583" spans="1:159" s="120" customFormat="1">
      <c r="A583" s="1"/>
      <c r="L583" s="123"/>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row>
    <row r="584" spans="1:159" s="120" customFormat="1">
      <c r="A584" s="1"/>
      <c r="L584" s="123"/>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row>
    <row r="585" spans="1:159" s="120" customFormat="1">
      <c r="A585" s="1"/>
      <c r="L585" s="123"/>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row>
    <row r="586" spans="1:159" s="120" customFormat="1">
      <c r="A586" s="1"/>
      <c r="L586" s="123"/>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row>
    <row r="587" spans="1:159" s="120" customFormat="1">
      <c r="A587" s="1"/>
      <c r="L587" s="123"/>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row>
    <row r="588" spans="1:159" s="120" customFormat="1">
      <c r="A588" s="1"/>
      <c r="L588" s="123"/>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row>
    <row r="589" spans="1:159" s="120" customFormat="1">
      <c r="A589" s="1"/>
      <c r="L589" s="123"/>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row>
    <row r="590" spans="1:159" s="120" customFormat="1">
      <c r="A590" s="1"/>
      <c r="L590" s="123"/>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row>
    <row r="591" spans="1:159" s="120" customFormat="1">
      <c r="A591" s="1"/>
      <c r="L591" s="123"/>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row>
    <row r="592" spans="1:159" s="120" customFormat="1">
      <c r="A592" s="1"/>
      <c r="L592" s="123"/>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row>
    <row r="593" spans="1:159" s="120" customFormat="1">
      <c r="A593" s="1"/>
      <c r="L593" s="123"/>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row>
    <row r="594" spans="1:159" s="120" customFormat="1">
      <c r="A594" s="1"/>
      <c r="L594" s="123"/>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row>
    <row r="595" spans="1:159" s="120" customFormat="1">
      <c r="A595" s="1"/>
      <c r="L595" s="123"/>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row>
    <row r="596" spans="1:159" s="120" customFormat="1">
      <c r="A596" s="1"/>
      <c r="L596" s="123"/>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row>
    <row r="597" spans="1:159" s="120" customFormat="1">
      <c r="A597" s="1"/>
      <c r="L597" s="123"/>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row>
    <row r="598" spans="1:159" s="120" customFormat="1">
      <c r="A598" s="1"/>
      <c r="L598" s="123"/>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row>
    <row r="599" spans="1:159" s="120" customFormat="1">
      <c r="A599" s="1"/>
      <c r="L599" s="123"/>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row>
    <row r="600" spans="1:159" s="120" customFormat="1">
      <c r="A600" s="1"/>
      <c r="L600" s="123"/>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row>
    <row r="601" spans="1:159" s="120" customFormat="1">
      <c r="A601" s="1"/>
      <c r="L601" s="123"/>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row>
    <row r="602" spans="1:159" s="120" customFormat="1">
      <c r="A602" s="1"/>
      <c r="L602" s="123"/>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row>
    <row r="603" spans="1:159" s="120" customFormat="1">
      <c r="A603" s="1"/>
      <c r="L603" s="123"/>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row>
    <row r="604" spans="1:159" s="120" customFormat="1">
      <c r="A604" s="1"/>
      <c r="L604" s="123"/>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row>
    <row r="605" spans="1:159" s="120" customFormat="1">
      <c r="A605" s="1"/>
      <c r="L605" s="123"/>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row>
    <row r="606" spans="1:159" s="120" customFormat="1">
      <c r="A606" s="1"/>
      <c r="L606" s="123"/>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row>
    <row r="607" spans="1:159" s="120" customFormat="1">
      <c r="A607" s="1"/>
      <c r="L607" s="123"/>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row>
    <row r="608" spans="1:159" s="120" customFormat="1">
      <c r="A608" s="1"/>
      <c r="L608" s="123"/>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row>
    <row r="609" spans="1:159" s="120" customFormat="1">
      <c r="A609" s="1"/>
      <c r="L609" s="123"/>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row>
    <row r="610" spans="1:159" s="120" customFormat="1">
      <c r="A610" s="1"/>
      <c r="L610" s="123"/>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row>
    <row r="611" spans="1:159" s="120" customFormat="1">
      <c r="A611" s="1"/>
      <c r="L611" s="123"/>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row>
    <row r="612" spans="1:159" s="120" customFormat="1">
      <c r="A612" s="1"/>
      <c r="L612" s="123"/>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row>
    <row r="613" spans="1:159" s="120" customFormat="1">
      <c r="A613" s="1"/>
      <c r="L613" s="123"/>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row>
    <row r="614" spans="1:159" s="120" customFormat="1">
      <c r="A614" s="1"/>
      <c r="L614" s="123"/>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row>
    <row r="615" spans="1:159" s="120" customFormat="1">
      <c r="A615" s="1"/>
      <c r="L615" s="123"/>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row>
    <row r="616" spans="1:159" s="120" customFormat="1">
      <c r="A616" s="1"/>
      <c r="L616" s="123"/>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row>
    <row r="617" spans="1:159" s="120" customFormat="1">
      <c r="A617" s="1"/>
      <c r="L617" s="123"/>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row>
    <row r="618" spans="1:159" s="120" customFormat="1">
      <c r="A618" s="1"/>
      <c r="L618" s="123"/>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row>
    <row r="619" spans="1:159" s="120" customFormat="1">
      <c r="A619" s="1"/>
      <c r="L619" s="123"/>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row>
    <row r="620" spans="1:159" s="120" customFormat="1">
      <c r="A620" s="1"/>
      <c r="L620" s="123"/>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row>
    <row r="621" spans="1:159" s="120" customFormat="1">
      <c r="A621" s="1"/>
      <c r="L621" s="123"/>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row>
    <row r="622" spans="1:159" s="120" customFormat="1">
      <c r="A622" s="1"/>
      <c r="L622" s="123"/>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row>
    <row r="623" spans="1:159" s="120" customFormat="1">
      <c r="A623" s="1"/>
      <c r="L623" s="123"/>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row>
    <row r="624" spans="1:159" s="120" customFormat="1">
      <c r="A624" s="1"/>
      <c r="L624" s="123"/>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row>
    <row r="625" spans="1:159" s="120" customFormat="1">
      <c r="A625" s="1"/>
      <c r="L625" s="123"/>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row>
    <row r="626" spans="1:159" s="120" customFormat="1">
      <c r="A626" s="1"/>
      <c r="L626" s="123"/>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row>
    <row r="627" spans="1:159" s="120" customFormat="1">
      <c r="A627" s="1"/>
      <c r="L627" s="123"/>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row>
    <row r="628" spans="1:159" s="120" customFormat="1">
      <c r="A628" s="1"/>
      <c r="L628" s="123"/>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row>
    <row r="629" spans="1:159" s="120" customFormat="1">
      <c r="A629" s="1"/>
      <c r="L629" s="123"/>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row>
    <row r="630" spans="1:159" s="120" customFormat="1">
      <c r="A630" s="1"/>
      <c r="L630" s="123"/>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row>
    <row r="631" spans="1:159" s="120" customFormat="1">
      <c r="A631" s="1"/>
      <c r="L631" s="123"/>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row>
    <row r="632" spans="1:159" s="120" customFormat="1">
      <c r="A632" s="1"/>
      <c r="L632" s="123"/>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row>
    <row r="633" spans="1:159" s="120" customFormat="1">
      <c r="A633" s="1"/>
      <c r="L633" s="123"/>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row>
    <row r="634" spans="1:159" s="120" customFormat="1">
      <c r="A634" s="1"/>
      <c r="L634" s="123"/>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row>
    <row r="635" spans="1:159" s="120" customFormat="1">
      <c r="A635" s="1"/>
      <c r="L635" s="123"/>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row>
    <row r="636" spans="1:159" s="120" customFormat="1">
      <c r="A636" s="1"/>
      <c r="L636" s="123"/>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row>
    <row r="637" spans="1:159" s="120" customFormat="1">
      <c r="A637" s="1"/>
      <c r="L637" s="123"/>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row>
    <row r="638" spans="1:159" s="120" customFormat="1">
      <c r="A638" s="1"/>
      <c r="L638" s="123"/>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row>
    <row r="639" spans="1:159" s="120" customFormat="1">
      <c r="A639" s="1"/>
      <c r="L639" s="123"/>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row>
    <row r="640" spans="1:159" s="120" customFormat="1">
      <c r="A640" s="1"/>
      <c r="L640" s="123"/>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row>
    <row r="641" spans="1:159" s="120" customFormat="1">
      <c r="A641" s="1"/>
      <c r="L641" s="123"/>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row>
    <row r="642" spans="1:159" s="120" customFormat="1">
      <c r="A642" s="1"/>
      <c r="L642" s="123"/>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row>
    <row r="643" spans="1:159" s="120" customFormat="1">
      <c r="A643" s="1"/>
      <c r="L643" s="123"/>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row>
    <row r="644" spans="1:159" s="120" customFormat="1">
      <c r="A644" s="1"/>
      <c r="L644" s="123"/>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row>
    <row r="645" spans="1:159" s="120" customFormat="1">
      <c r="A645" s="1"/>
      <c r="L645" s="123"/>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row>
    <row r="646" spans="1:159" s="120" customFormat="1">
      <c r="A646" s="1"/>
      <c r="L646" s="123"/>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row>
    <row r="647" spans="1:159" s="120" customFormat="1">
      <c r="A647" s="1"/>
      <c r="L647" s="123"/>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row>
    <row r="648" spans="1:159" s="120" customFormat="1">
      <c r="A648" s="1"/>
      <c r="L648" s="123"/>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row>
    <row r="649" spans="1:159" s="120" customFormat="1">
      <c r="A649" s="1"/>
      <c r="L649" s="123"/>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row>
    <row r="650" spans="1:159" s="120" customFormat="1">
      <c r="A650" s="1"/>
      <c r="L650" s="123"/>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row>
    <row r="651" spans="1:159" s="120" customFormat="1">
      <c r="A651" s="1"/>
      <c r="L651" s="123"/>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row>
    <row r="652" spans="1:159" s="120" customFormat="1">
      <c r="A652" s="1"/>
      <c r="L652" s="123"/>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row>
    <row r="653" spans="1:159" s="120" customFormat="1">
      <c r="A653" s="1"/>
      <c r="L653" s="123"/>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row>
    <row r="654" spans="1:159" s="120" customFormat="1">
      <c r="A654" s="1"/>
      <c r="L654" s="123"/>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row>
    <row r="655" spans="1:159" s="120" customFormat="1">
      <c r="A655" s="1"/>
      <c r="L655" s="123"/>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row>
    <row r="656" spans="1:159" s="120" customFormat="1">
      <c r="A656" s="1"/>
      <c r="L656" s="123"/>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row>
    <row r="657" spans="1:159" s="120" customFormat="1">
      <c r="A657" s="1"/>
      <c r="L657" s="123"/>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row>
    <row r="658" spans="1:159" s="120" customFormat="1">
      <c r="A658" s="1"/>
      <c r="L658" s="123"/>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row>
    <row r="659" spans="1:159" s="120" customFormat="1">
      <c r="A659" s="1"/>
      <c r="L659" s="123"/>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row>
    <row r="660" spans="1:159" s="120" customFormat="1">
      <c r="A660" s="1"/>
      <c r="L660" s="123"/>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row>
    <row r="661" spans="1:159" s="120" customFormat="1">
      <c r="A661" s="1"/>
      <c r="L661" s="123"/>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row>
    <row r="662" spans="1:159" s="120" customFormat="1">
      <c r="A662" s="1"/>
      <c r="L662" s="123"/>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row>
    <row r="663" spans="1:159" s="120" customFormat="1">
      <c r="A663" s="1"/>
      <c r="L663" s="123"/>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row>
    <row r="664" spans="1:159" s="120" customFormat="1">
      <c r="A664" s="1"/>
      <c r="L664" s="123"/>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row>
    <row r="665" spans="1:159" s="120" customFormat="1">
      <c r="A665" s="1"/>
      <c r="L665" s="123"/>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row>
    <row r="666" spans="1:159" s="120" customFormat="1">
      <c r="A666" s="1"/>
      <c r="L666" s="123"/>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row>
    <row r="667" spans="1:159" s="120" customFormat="1">
      <c r="A667" s="1"/>
      <c r="L667" s="123"/>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row>
    <row r="668" spans="1:159" s="120" customFormat="1">
      <c r="A668" s="1"/>
      <c r="L668" s="123"/>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row>
    <row r="669" spans="1:159" s="120" customFormat="1">
      <c r="A669" s="1"/>
      <c r="L669" s="123"/>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row>
    <row r="670" spans="1:159" s="120" customFormat="1">
      <c r="A670" s="1"/>
      <c r="L670" s="123"/>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row>
    <row r="671" spans="1:159" s="120" customFormat="1">
      <c r="A671" s="1"/>
      <c r="L671" s="123"/>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row>
    <row r="672" spans="1:159" s="120" customFormat="1">
      <c r="A672" s="1"/>
      <c r="L672" s="123"/>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row>
    <row r="673" spans="1:159" s="120" customFormat="1">
      <c r="A673" s="1"/>
      <c r="L673" s="123"/>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row>
    <row r="674" spans="1:159" s="120" customFormat="1">
      <c r="A674" s="1"/>
      <c r="L674" s="123"/>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row>
    <row r="675" spans="1:159" s="120" customFormat="1">
      <c r="A675" s="1"/>
      <c r="L675" s="123"/>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row>
    <row r="676" spans="1:159" s="120" customFormat="1">
      <c r="A676" s="1"/>
      <c r="L676" s="123"/>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row>
    <row r="677" spans="1:159" s="120" customFormat="1">
      <c r="A677" s="1"/>
      <c r="L677" s="123"/>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row>
    <row r="678" spans="1:159" s="120" customFormat="1">
      <c r="A678" s="1"/>
      <c r="L678" s="123"/>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row>
    <row r="679" spans="1:159" s="120" customFormat="1">
      <c r="A679" s="1"/>
      <c r="L679" s="123"/>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row>
    <row r="680" spans="1:159" s="120" customFormat="1">
      <c r="A680" s="1"/>
      <c r="L680" s="123"/>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row>
    <row r="681" spans="1:159" s="120" customFormat="1">
      <c r="A681" s="1"/>
      <c r="L681" s="123"/>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row>
    <row r="682" spans="1:159" s="120" customFormat="1">
      <c r="A682" s="1"/>
      <c r="L682" s="123"/>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row>
    <row r="683" spans="1:159" s="120" customFormat="1">
      <c r="A683" s="1"/>
      <c r="L683" s="123"/>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row>
    <row r="684" spans="1:159" s="120" customFormat="1">
      <c r="A684" s="1"/>
      <c r="L684" s="123"/>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row>
    <row r="685" spans="1:159" s="120" customFormat="1">
      <c r="A685" s="1"/>
      <c r="L685" s="123"/>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row>
    <row r="686" spans="1:159" s="120" customFormat="1">
      <c r="A686" s="1"/>
      <c r="L686" s="123"/>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row>
    <row r="687" spans="1:159" s="120" customFormat="1">
      <c r="A687" s="1"/>
      <c r="L687" s="123"/>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row>
    <row r="688" spans="1:159" s="120" customFormat="1">
      <c r="A688" s="1"/>
      <c r="L688" s="123"/>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row>
    <row r="689" spans="1:159" s="120" customFormat="1">
      <c r="A689" s="1"/>
      <c r="L689" s="123"/>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row>
    <row r="690" spans="1:159" s="120" customFormat="1">
      <c r="A690" s="1"/>
      <c r="L690" s="123"/>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row>
    <row r="691" spans="1:159" s="120" customFormat="1">
      <c r="A691" s="1"/>
      <c r="L691" s="123"/>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row>
    <row r="692" spans="1:159" s="120" customFormat="1">
      <c r="A692" s="1"/>
      <c r="L692" s="123"/>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row>
    <row r="693" spans="1:159" s="120" customFormat="1">
      <c r="A693" s="1"/>
      <c r="L693" s="123"/>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row>
    <row r="694" spans="1:159" s="120" customFormat="1">
      <c r="A694" s="1"/>
      <c r="L694" s="123"/>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row>
    <row r="695" spans="1:159" s="120" customFormat="1">
      <c r="A695" s="1"/>
      <c r="L695" s="123"/>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row>
    <row r="696" spans="1:159" s="120" customFormat="1">
      <c r="A696" s="1"/>
      <c r="L696" s="123"/>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row>
    <row r="697" spans="1:159" s="120" customFormat="1">
      <c r="A697" s="1"/>
      <c r="L697" s="123"/>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row>
    <row r="698" spans="1:159" s="120" customFormat="1">
      <c r="A698" s="1"/>
      <c r="L698" s="123"/>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row>
    <row r="699" spans="1:159" s="120" customFormat="1">
      <c r="A699" s="1"/>
      <c r="L699" s="123"/>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row>
    <row r="700" spans="1:159" s="120" customFormat="1">
      <c r="A700" s="1"/>
      <c r="L700" s="123"/>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row>
    <row r="701" spans="1:159" s="120" customFormat="1">
      <c r="A701" s="1"/>
      <c r="L701" s="123"/>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row>
    <row r="702" spans="1:159" s="120" customFormat="1">
      <c r="A702" s="1"/>
      <c r="L702" s="123"/>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row>
    <row r="703" spans="1:159" s="120" customFormat="1">
      <c r="A703" s="1"/>
      <c r="L703" s="123"/>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row>
    <row r="704" spans="1:159" s="120" customFormat="1">
      <c r="A704" s="1"/>
      <c r="L704" s="123"/>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row>
    <row r="705" spans="1:159" s="120" customFormat="1">
      <c r="A705" s="1"/>
      <c r="L705" s="123"/>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row>
    <row r="706" spans="1:159" s="120" customFormat="1">
      <c r="A706" s="1"/>
      <c r="L706" s="123"/>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row>
    <row r="707" spans="1:159" s="120" customFormat="1">
      <c r="A707" s="1"/>
      <c r="L707" s="123"/>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row>
    <row r="708" spans="1:159" s="120" customFormat="1">
      <c r="A708" s="1"/>
      <c r="L708" s="123"/>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row>
    <row r="709" spans="1:159" s="120" customFormat="1">
      <c r="A709" s="1"/>
      <c r="L709" s="123"/>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row>
    <row r="710" spans="1:159" s="120" customFormat="1">
      <c r="A710" s="1"/>
      <c r="L710" s="123"/>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row>
    <row r="711" spans="1:159" s="120" customFormat="1">
      <c r="A711" s="1"/>
      <c r="L711" s="123"/>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row>
    <row r="712" spans="1:159" s="120" customFormat="1">
      <c r="A712" s="1"/>
      <c r="L712" s="123"/>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row>
    <row r="713" spans="1:159" s="120" customFormat="1">
      <c r="A713" s="1"/>
      <c r="L713" s="123"/>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row>
    <row r="714" spans="1:159" s="120" customFormat="1">
      <c r="A714" s="1"/>
      <c r="L714" s="123"/>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row>
    <row r="715" spans="1:159" s="120" customFormat="1">
      <c r="A715" s="1"/>
      <c r="L715" s="123"/>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row>
    <row r="716" spans="1:159" s="120" customFormat="1">
      <c r="A716" s="1"/>
      <c r="L716" s="123"/>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row>
    <row r="717" spans="1:159" s="120" customFormat="1">
      <c r="A717" s="1"/>
      <c r="L717" s="123"/>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row>
    <row r="718" spans="1:159" s="120" customFormat="1">
      <c r="A718" s="1"/>
      <c r="L718" s="123"/>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row>
    <row r="719" spans="1:159" s="120" customFormat="1">
      <c r="A719" s="1"/>
      <c r="L719" s="123"/>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row>
    <row r="720" spans="1:159" s="120" customFormat="1">
      <c r="A720" s="1"/>
      <c r="L720" s="123"/>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row>
    <row r="721" spans="1:159" s="120" customFormat="1">
      <c r="A721" s="1"/>
      <c r="L721" s="123"/>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row>
    <row r="722" spans="1:159" s="120" customFormat="1">
      <c r="A722" s="1"/>
      <c r="L722" s="123"/>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row>
    <row r="723" spans="1:159" s="120" customFormat="1">
      <c r="A723" s="1"/>
      <c r="L723" s="123"/>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row>
    <row r="724" spans="1:159" s="120" customFormat="1">
      <c r="A724" s="1"/>
      <c r="L724" s="123"/>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row>
    <row r="725" spans="1:159" s="120" customFormat="1">
      <c r="A725" s="1"/>
      <c r="L725" s="123"/>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row>
    <row r="726" spans="1:159" s="120" customFormat="1">
      <c r="A726" s="1"/>
      <c r="L726" s="123"/>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row>
    <row r="727" spans="1:159" s="120" customFormat="1">
      <c r="A727" s="1"/>
      <c r="L727" s="123"/>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row>
    <row r="728" spans="1:159" s="120" customFormat="1">
      <c r="A728" s="1"/>
      <c r="L728" s="123"/>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row>
    <row r="729" spans="1:159" s="120" customFormat="1">
      <c r="A729" s="1"/>
      <c r="L729" s="123"/>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row>
    <row r="730" spans="1:159" s="120" customFormat="1">
      <c r="A730" s="1"/>
      <c r="L730" s="123"/>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row>
    <row r="731" spans="1:159" s="120" customFormat="1">
      <c r="A731" s="1"/>
      <c r="L731" s="123"/>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row>
    <row r="732" spans="1:159" s="120" customFormat="1">
      <c r="A732" s="1"/>
      <c r="L732" s="123"/>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row>
    <row r="733" spans="1:159" s="120" customFormat="1">
      <c r="A733" s="1"/>
      <c r="L733" s="123"/>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row>
    <row r="734" spans="1:159" s="120" customFormat="1">
      <c r="A734" s="1"/>
      <c r="L734" s="123"/>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row>
    <row r="735" spans="1:159" s="120" customFormat="1">
      <c r="A735" s="1"/>
      <c r="L735" s="123"/>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row>
    <row r="736" spans="1:159" s="120" customFormat="1">
      <c r="A736" s="1"/>
      <c r="L736" s="123"/>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row>
    <row r="737" spans="1:159" s="120" customFormat="1">
      <c r="A737" s="1"/>
      <c r="L737" s="123"/>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row>
    <row r="738" spans="1:159" s="120" customFormat="1">
      <c r="A738" s="1"/>
      <c r="L738" s="123"/>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row>
    <row r="739" spans="1:159" s="120" customFormat="1">
      <c r="A739" s="1"/>
      <c r="L739" s="123"/>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row>
    <row r="740" spans="1:159" s="120" customFormat="1">
      <c r="A740" s="1"/>
      <c r="L740" s="123"/>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row>
    <row r="741" spans="1:159" s="120" customFormat="1">
      <c r="A741" s="1"/>
      <c r="L741" s="123"/>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row>
    <row r="742" spans="1:159" s="120" customFormat="1">
      <c r="A742" s="1"/>
      <c r="L742" s="123"/>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row>
    <row r="743" spans="1:159" s="120" customFormat="1">
      <c r="A743" s="1"/>
      <c r="L743" s="123"/>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row>
    <row r="744" spans="1:159" s="120" customFormat="1">
      <c r="A744" s="1"/>
      <c r="L744" s="123"/>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row>
    <row r="745" spans="1:159" s="120" customFormat="1">
      <c r="A745" s="1"/>
      <c r="L745" s="123"/>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row>
    <row r="746" spans="1:159" s="120" customFormat="1">
      <c r="A746" s="1"/>
      <c r="L746" s="123"/>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row>
    <row r="747" spans="1:159" s="120" customFormat="1">
      <c r="A747" s="1"/>
      <c r="L747" s="123"/>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row>
    <row r="748" spans="1:159" s="120" customFormat="1">
      <c r="A748" s="1"/>
      <c r="L748" s="123"/>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row>
    <row r="749" spans="1:159" s="120" customFormat="1">
      <c r="A749" s="1"/>
      <c r="L749" s="123"/>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row>
    <row r="750" spans="1:159" s="120" customFormat="1">
      <c r="A750" s="1"/>
      <c r="L750" s="123"/>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row>
    <row r="751" spans="1:159" s="120" customFormat="1">
      <c r="A751" s="1"/>
      <c r="L751" s="123"/>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row>
    <row r="752" spans="1:159" s="120" customFormat="1">
      <c r="A752" s="1"/>
      <c r="L752" s="123"/>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row>
    <row r="753" spans="1:159" s="120" customFormat="1">
      <c r="A753" s="1"/>
      <c r="L753" s="123"/>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row>
    <row r="754" spans="1:159" s="120" customFormat="1">
      <c r="A754" s="1"/>
      <c r="L754" s="123"/>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row>
    <row r="755" spans="1:159" s="120" customFormat="1">
      <c r="A755" s="1"/>
      <c r="L755" s="123"/>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row>
    <row r="756" spans="1:159" s="120" customFormat="1">
      <c r="A756" s="1"/>
      <c r="L756" s="123"/>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row>
    <row r="757" spans="1:159" s="120" customFormat="1">
      <c r="A757" s="1"/>
      <c r="L757" s="123"/>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row>
    <row r="758" spans="1:159" s="120" customFormat="1">
      <c r="A758" s="1"/>
      <c r="L758" s="123"/>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row>
    <row r="759" spans="1:159" s="120" customFormat="1">
      <c r="A759" s="1"/>
      <c r="L759" s="123"/>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row>
    <row r="760" spans="1:159" s="120" customFormat="1">
      <c r="A760" s="1"/>
      <c r="L760" s="123"/>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row>
    <row r="761" spans="1:159" s="120" customFormat="1">
      <c r="A761" s="1"/>
      <c r="L761" s="123"/>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row>
    <row r="762" spans="1:159" s="120" customFormat="1">
      <c r="A762" s="1"/>
      <c r="L762" s="123"/>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row>
    <row r="763" spans="1:159" s="120" customFormat="1">
      <c r="A763" s="1"/>
      <c r="L763" s="123"/>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row>
    <row r="764" spans="1:159" s="120" customFormat="1">
      <c r="A764" s="1"/>
      <c r="L764" s="123"/>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row>
    <row r="765" spans="1:159" s="120" customFormat="1">
      <c r="A765" s="1"/>
      <c r="L765" s="123"/>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row>
    <row r="766" spans="1:159" s="120" customFormat="1">
      <c r="A766" s="1"/>
      <c r="L766" s="123"/>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row>
    <row r="767" spans="1:159" s="120" customFormat="1">
      <c r="A767" s="1"/>
      <c r="L767" s="123"/>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row>
    <row r="768" spans="1:159" s="120" customFormat="1">
      <c r="A768" s="1"/>
      <c r="L768" s="123"/>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row>
    <row r="769" spans="1:159" s="120" customFormat="1">
      <c r="A769" s="1"/>
      <c r="L769" s="123"/>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row>
    <row r="770" spans="1:159" s="120" customFormat="1">
      <c r="A770" s="1"/>
      <c r="L770" s="123"/>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row>
    <row r="771" spans="1:159" s="120" customFormat="1">
      <c r="A771" s="1"/>
      <c r="L771" s="123"/>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row>
    <row r="772" spans="1:159" s="120" customFormat="1">
      <c r="A772" s="1"/>
      <c r="L772" s="123"/>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row>
    <row r="773" spans="1:159" s="120" customFormat="1">
      <c r="A773" s="1"/>
      <c r="L773" s="123"/>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row>
    <row r="774" spans="1:159" s="120" customFormat="1">
      <c r="A774" s="1"/>
      <c r="L774" s="123"/>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row>
    <row r="775" spans="1:159" s="120" customFormat="1">
      <c r="A775" s="1"/>
      <c r="L775" s="123"/>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row>
    <row r="776" spans="1:159" s="120" customFormat="1">
      <c r="A776" s="1"/>
      <c r="L776" s="123"/>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row>
    <row r="777" spans="1:159" s="120" customFormat="1">
      <c r="A777" s="1"/>
      <c r="L777" s="123"/>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row>
    <row r="778" spans="1:159" s="120" customFormat="1">
      <c r="A778" s="1"/>
      <c r="L778" s="123"/>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row>
    <row r="779" spans="1:159" s="120" customFormat="1">
      <c r="A779" s="1"/>
      <c r="L779" s="123"/>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row>
    <row r="780" spans="1:159" s="120" customFormat="1">
      <c r="A780" s="1"/>
      <c r="L780" s="123"/>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row>
    <row r="781" spans="1:159" s="120" customFormat="1">
      <c r="A781" s="1"/>
      <c r="L781" s="123"/>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row>
    <row r="782" spans="1:159" s="120" customFormat="1">
      <c r="A782" s="1"/>
      <c r="L782" s="123"/>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row>
    <row r="783" spans="1:159" s="120" customFormat="1">
      <c r="A783" s="1"/>
      <c r="L783" s="123"/>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row>
    <row r="784" spans="1:159" s="120" customFormat="1">
      <c r="A784" s="1"/>
      <c r="L784" s="123"/>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row>
    <row r="785" spans="1:159" s="120" customFormat="1">
      <c r="A785" s="1"/>
      <c r="L785" s="123"/>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row>
    <row r="786" spans="1:159" s="120" customFormat="1">
      <c r="A786" s="1"/>
      <c r="L786" s="123"/>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row>
    <row r="787" spans="1:159" s="120" customFormat="1">
      <c r="A787" s="1"/>
      <c r="L787" s="123"/>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row>
    <row r="788" spans="1:159" s="120" customFormat="1">
      <c r="A788" s="1"/>
      <c r="L788" s="123"/>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row>
    <row r="789" spans="1:159" s="120" customFormat="1">
      <c r="A789" s="1"/>
      <c r="L789" s="123"/>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row>
    <row r="790" spans="1:159" s="120" customFormat="1">
      <c r="A790" s="1"/>
      <c r="L790" s="123"/>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row>
    <row r="791" spans="1:159" s="120" customFormat="1">
      <c r="A791" s="1"/>
      <c r="L791" s="123"/>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row>
    <row r="792" spans="1:159" s="120" customFormat="1">
      <c r="A792" s="1"/>
      <c r="L792" s="123"/>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row>
    <row r="793" spans="1:159" s="120" customFormat="1">
      <c r="A793" s="1"/>
      <c r="L793" s="123"/>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row>
    <row r="794" spans="1:159" s="120" customFormat="1">
      <c r="A794" s="1"/>
      <c r="L794" s="123"/>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row>
    <row r="795" spans="1:159" s="120" customFormat="1">
      <c r="A795" s="1"/>
      <c r="L795" s="123"/>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row>
    <row r="796" spans="1:159" s="120" customFormat="1">
      <c r="A796" s="1"/>
      <c r="L796" s="123"/>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row>
    <row r="797" spans="1:159" s="120" customFormat="1">
      <c r="A797" s="1"/>
      <c r="L797" s="123"/>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row>
    <row r="798" spans="1:159" s="120" customFormat="1">
      <c r="A798" s="1"/>
      <c r="L798" s="123"/>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row>
    <row r="799" spans="1:159" s="120" customFormat="1">
      <c r="A799" s="1"/>
      <c r="L799" s="123"/>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row>
    <row r="800" spans="1:159" s="120" customFormat="1">
      <c r="A800" s="1"/>
      <c r="L800" s="123"/>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row>
    <row r="801" spans="1:159" s="120" customFormat="1">
      <c r="A801" s="1"/>
      <c r="L801" s="123"/>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row>
    <row r="802" spans="1:159" s="120" customFormat="1">
      <c r="A802" s="1"/>
      <c r="L802" s="123"/>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row>
    <row r="803" spans="1:159" s="120" customFormat="1">
      <c r="A803" s="1"/>
      <c r="L803" s="123"/>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row>
    <row r="804" spans="1:159" s="120" customFormat="1">
      <c r="A804" s="1"/>
      <c r="L804" s="123"/>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row>
    <row r="805" spans="1:159" s="120" customFormat="1">
      <c r="A805" s="1"/>
      <c r="L805" s="123"/>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row>
    <row r="806" spans="1:159" s="120" customFormat="1">
      <c r="A806" s="1"/>
      <c r="L806" s="123"/>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row>
    <row r="807" spans="1:159" s="120" customFormat="1">
      <c r="A807" s="1"/>
      <c r="L807" s="123"/>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row>
    <row r="808" spans="1:159" s="120" customFormat="1">
      <c r="A808" s="1"/>
      <c r="L808" s="123"/>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row>
    <row r="809" spans="1:159" s="120" customFormat="1">
      <c r="A809" s="1"/>
      <c r="L809" s="123"/>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row>
    <row r="810" spans="1:159" s="120" customFormat="1">
      <c r="A810" s="1"/>
      <c r="L810" s="123"/>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row>
    <row r="811" spans="1:159" s="120" customFormat="1">
      <c r="A811" s="1"/>
      <c r="L811" s="123"/>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row>
    <row r="812" spans="1:159" s="120" customFormat="1">
      <c r="A812" s="1"/>
      <c r="L812" s="123"/>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row>
    <row r="813" spans="1:159" s="120" customFormat="1">
      <c r="A813" s="1"/>
      <c r="L813" s="123"/>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row>
    <row r="814" spans="1:159" s="120" customFormat="1">
      <c r="A814" s="1"/>
      <c r="L814" s="123"/>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row>
    <row r="815" spans="1:159" s="120" customFormat="1">
      <c r="A815" s="1"/>
      <c r="L815" s="123"/>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row>
    <row r="816" spans="1:159" s="120" customFormat="1">
      <c r="A816" s="1"/>
      <c r="L816" s="123"/>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row>
    <row r="817" spans="1:159" s="120" customFormat="1">
      <c r="A817" s="1"/>
      <c r="L817" s="123"/>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row>
    <row r="818" spans="1:159" s="120" customFormat="1">
      <c r="A818" s="1"/>
      <c r="L818" s="123"/>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row>
    <row r="819" spans="1:159" s="120" customFormat="1">
      <c r="A819" s="1"/>
      <c r="L819" s="123"/>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row>
    <row r="820" spans="1:159" s="120" customFormat="1">
      <c r="A820" s="1"/>
      <c r="L820" s="123"/>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row>
    <row r="821" spans="1:159" s="120" customFormat="1">
      <c r="A821" s="1"/>
      <c r="L821" s="123"/>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row>
    <row r="822" spans="1:159" s="120" customFormat="1">
      <c r="A822" s="1"/>
      <c r="L822" s="123"/>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row>
    <row r="823" spans="1:159" s="120" customFormat="1">
      <c r="A823" s="1"/>
      <c r="L823" s="123"/>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row>
    <row r="824" spans="1:159" s="120" customFormat="1">
      <c r="A824" s="1"/>
      <c r="L824" s="123"/>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row>
    <row r="825" spans="1:159" s="120" customFormat="1">
      <c r="A825" s="1"/>
      <c r="L825" s="123"/>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row>
    <row r="826" spans="1:159" s="120" customFormat="1">
      <c r="A826" s="1"/>
      <c r="L826" s="123"/>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row>
    <row r="827" spans="1:159" s="120" customFormat="1">
      <c r="A827" s="1"/>
      <c r="L827" s="123"/>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row>
    <row r="828" spans="1:159" s="120" customFormat="1">
      <c r="A828" s="1"/>
      <c r="L828" s="123"/>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row>
    <row r="829" spans="1:159" s="120" customFormat="1">
      <c r="A829" s="1"/>
      <c r="L829" s="123"/>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row>
    <row r="830" spans="1:159" s="120" customFormat="1">
      <c r="A830" s="1"/>
      <c r="L830" s="123"/>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row>
    <row r="831" spans="1:159" s="120" customFormat="1">
      <c r="A831" s="1"/>
      <c r="L831" s="123"/>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row>
    <row r="832" spans="1:159" s="120" customFormat="1">
      <c r="A832" s="1"/>
      <c r="L832" s="123"/>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row>
    <row r="833" spans="1:159" s="120" customFormat="1">
      <c r="A833" s="1"/>
      <c r="L833" s="123"/>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row>
    <row r="834" spans="1:159" s="120" customFormat="1">
      <c r="A834" s="1"/>
      <c r="L834" s="123"/>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row>
    <row r="835" spans="1:159" s="120" customFormat="1">
      <c r="A835" s="1"/>
      <c r="L835" s="123"/>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row>
    <row r="836" spans="1:159" s="120" customFormat="1">
      <c r="A836" s="1"/>
      <c r="L836" s="123"/>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row>
    <row r="837" spans="1:159" s="120" customFormat="1">
      <c r="A837" s="1"/>
      <c r="L837" s="123"/>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row>
    <row r="838" spans="1:159" s="120" customFormat="1">
      <c r="A838" s="1"/>
      <c r="L838" s="123"/>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row>
    <row r="839" spans="1:159" s="120" customFormat="1">
      <c r="A839" s="1"/>
      <c r="L839" s="123"/>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row>
    <row r="840" spans="1:159" s="120" customFormat="1">
      <c r="A840" s="1"/>
      <c r="L840" s="123"/>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row>
    <row r="841" spans="1:159" s="120" customFormat="1">
      <c r="A841" s="1"/>
      <c r="L841" s="123"/>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row>
    <row r="842" spans="1:159" s="120" customFormat="1">
      <c r="A842" s="1"/>
      <c r="L842" s="123"/>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row>
    <row r="843" spans="1:159" s="120" customFormat="1">
      <c r="A843" s="1"/>
      <c r="L843" s="123"/>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row>
    <row r="844" spans="1:159" s="120" customFormat="1">
      <c r="A844" s="1"/>
      <c r="L844" s="123"/>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row>
    <row r="845" spans="1:159" s="120" customFormat="1">
      <c r="A845" s="1"/>
      <c r="L845" s="123"/>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row>
    <row r="846" spans="1:159" s="120" customFormat="1">
      <c r="A846" s="1"/>
      <c r="L846" s="123"/>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row>
    <row r="847" spans="1:159" s="120" customFormat="1">
      <c r="A847" s="1"/>
      <c r="L847" s="123"/>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row>
    <row r="848" spans="1:159" s="120" customFormat="1">
      <c r="A848" s="1"/>
      <c r="L848" s="123"/>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row>
    <row r="849" spans="1:159" s="120" customFormat="1">
      <c r="A849" s="1"/>
      <c r="L849" s="123"/>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row>
    <row r="850" spans="1:159" s="120" customFormat="1">
      <c r="A850" s="1"/>
      <c r="L850" s="123"/>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row>
    <row r="851" spans="1:159" s="120" customFormat="1">
      <c r="A851" s="1"/>
      <c r="L851" s="123"/>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row>
    <row r="852" spans="1:159" s="120" customFormat="1">
      <c r="A852" s="1"/>
      <c r="L852" s="123"/>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row>
    <row r="853" spans="1:159" s="120" customFormat="1">
      <c r="A853" s="1"/>
      <c r="L853" s="123"/>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row>
    <row r="854" spans="1:159" s="120" customFormat="1">
      <c r="A854" s="1"/>
      <c r="L854" s="123"/>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row>
    <row r="855" spans="1:159" s="120" customFormat="1">
      <c r="A855" s="1"/>
      <c r="L855" s="123"/>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row>
    <row r="856" spans="1:159" s="120" customFormat="1">
      <c r="A856" s="1"/>
      <c r="L856" s="123"/>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row>
    <row r="857" spans="1:159" s="120" customFormat="1">
      <c r="A857" s="1"/>
      <c r="L857" s="123"/>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row>
    <row r="858" spans="1:159" s="120" customFormat="1">
      <c r="A858" s="1"/>
      <c r="L858" s="123"/>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row>
    <row r="859" spans="1:159" s="120" customFormat="1">
      <c r="A859" s="1"/>
      <c r="L859" s="123"/>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row>
    <row r="860" spans="1:159" s="120" customFormat="1">
      <c r="A860" s="1"/>
      <c r="L860" s="123"/>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row>
    <row r="861" spans="1:159" s="120" customFormat="1">
      <c r="A861" s="1"/>
      <c r="L861" s="123"/>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row>
    <row r="862" spans="1:159" s="120" customFormat="1">
      <c r="A862" s="1"/>
      <c r="L862" s="123"/>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row>
    <row r="863" spans="1:159" s="120" customFormat="1">
      <c r="A863" s="1"/>
      <c r="L863" s="123"/>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row>
    <row r="864" spans="1:159" s="120" customFormat="1">
      <c r="A864" s="1"/>
      <c r="L864" s="123"/>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row>
    <row r="865" spans="1:159" s="120" customFormat="1">
      <c r="A865" s="1"/>
      <c r="L865" s="123"/>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row>
    <row r="866" spans="1:159" s="120" customFormat="1">
      <c r="A866" s="1"/>
      <c r="L866" s="123"/>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row>
    <row r="867" spans="1:159" s="120" customFormat="1">
      <c r="A867" s="1"/>
      <c r="L867" s="123"/>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row>
    <row r="868" spans="1:159" s="120" customFormat="1">
      <c r="A868" s="1"/>
      <c r="L868" s="123"/>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row>
    <row r="869" spans="1:159" s="120" customFormat="1">
      <c r="A869" s="1"/>
      <c r="L869" s="123"/>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row>
    <row r="870" spans="1:159" s="120" customFormat="1">
      <c r="A870" s="1"/>
      <c r="L870" s="123"/>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row>
    <row r="871" spans="1:159" s="120" customFormat="1">
      <c r="A871" s="1"/>
      <c r="L871" s="123"/>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row>
    <row r="872" spans="1:159" s="120" customFormat="1">
      <c r="A872" s="1"/>
      <c r="L872" s="123"/>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row>
    <row r="873" spans="1:159" s="120" customFormat="1">
      <c r="A873" s="1"/>
      <c r="L873" s="123"/>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row>
    <row r="874" spans="1:159" s="120" customFormat="1">
      <c r="A874" s="1"/>
      <c r="L874" s="123"/>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row>
    <row r="875" spans="1:159" s="120" customFormat="1">
      <c r="A875" s="1"/>
      <c r="L875" s="123"/>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row>
    <row r="876" spans="1:159" s="120" customFormat="1">
      <c r="A876" s="1"/>
      <c r="L876" s="123"/>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row>
    <row r="877" spans="1:159" s="120" customFormat="1">
      <c r="A877" s="1"/>
      <c r="L877" s="123"/>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row>
    <row r="878" spans="1:159" s="120" customFormat="1">
      <c r="A878" s="1"/>
      <c r="L878" s="123"/>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row>
    <row r="879" spans="1:159" s="120" customFormat="1">
      <c r="A879" s="1"/>
      <c r="L879" s="123"/>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row>
    <row r="880" spans="1:159" s="120" customFormat="1">
      <c r="A880" s="1"/>
      <c r="L880" s="123"/>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row>
    <row r="881" spans="1:159" s="120" customFormat="1">
      <c r="A881" s="1"/>
      <c r="L881" s="123"/>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row>
    <row r="882" spans="1:159" s="120" customFormat="1">
      <c r="A882" s="1"/>
      <c r="L882" s="123"/>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row>
    <row r="883" spans="1:159" s="120" customFormat="1">
      <c r="A883" s="1"/>
      <c r="L883" s="123"/>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row>
    <row r="884" spans="1:159" s="120" customFormat="1">
      <c r="A884" s="1"/>
      <c r="L884" s="123"/>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row>
    <row r="885" spans="1:159" s="120" customFormat="1">
      <c r="A885" s="1"/>
      <c r="L885" s="123"/>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row>
    <row r="886" spans="1:159" s="120" customFormat="1">
      <c r="A886" s="1"/>
      <c r="L886" s="123"/>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row>
    <row r="887" spans="1:159" s="120" customFormat="1">
      <c r="A887" s="1"/>
      <c r="L887" s="123"/>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row>
    <row r="888" spans="1:159" s="120" customFormat="1">
      <c r="A888" s="1"/>
      <c r="L888" s="123"/>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row>
    <row r="889" spans="1:159" s="120" customFormat="1">
      <c r="A889" s="1"/>
      <c r="L889" s="123"/>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row>
    <row r="890" spans="1:159" s="120" customFormat="1">
      <c r="A890" s="1"/>
      <c r="L890" s="123"/>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row>
    <row r="891" spans="1:159" s="120" customFormat="1">
      <c r="A891" s="1"/>
      <c r="L891" s="123"/>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row>
    <row r="892" spans="1:159" s="120" customFormat="1">
      <c r="A892" s="1"/>
      <c r="L892" s="123"/>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row>
    <row r="893" spans="1:159" s="120" customFormat="1">
      <c r="A893" s="1"/>
      <c r="L893" s="123"/>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row>
    <row r="894" spans="1:159" s="120" customFormat="1">
      <c r="A894" s="1"/>
      <c r="L894" s="123"/>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row>
    <row r="895" spans="1:159" s="120" customFormat="1">
      <c r="A895" s="1"/>
      <c r="L895" s="123"/>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row>
    <row r="896" spans="1:159" s="120" customFormat="1">
      <c r="A896" s="1"/>
      <c r="L896" s="123"/>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row>
    <row r="897" spans="1:159" s="120" customFormat="1">
      <c r="A897" s="1"/>
      <c r="L897" s="123"/>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row>
    <row r="898" spans="1:159" s="120" customFormat="1">
      <c r="A898" s="1"/>
      <c r="L898" s="123"/>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row>
    <row r="899" spans="1:159" s="120" customFormat="1">
      <c r="A899" s="1"/>
      <c r="L899" s="123"/>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row>
    <row r="900" spans="1:159" s="120" customFormat="1">
      <c r="A900" s="1"/>
      <c r="L900" s="123"/>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row>
    <row r="901" spans="1:159" s="120" customFormat="1">
      <c r="A901" s="1"/>
      <c r="L901" s="123"/>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row>
    <row r="902" spans="1:159" s="120" customFormat="1">
      <c r="A902" s="1"/>
      <c r="L902" s="123"/>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row>
    <row r="903" spans="1:159" s="120" customFormat="1">
      <c r="A903" s="1"/>
      <c r="L903" s="123"/>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row>
    <row r="904" spans="1:159" s="120" customFormat="1">
      <c r="A904" s="1"/>
      <c r="L904" s="123"/>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row>
    <row r="905" spans="1:159" s="120" customFormat="1">
      <c r="A905" s="1"/>
      <c r="L905" s="123"/>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row>
    <row r="906" spans="1:159" s="120" customFormat="1">
      <c r="A906" s="1"/>
      <c r="L906" s="123"/>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row>
    <row r="907" spans="1:159" s="120" customFormat="1">
      <c r="A907" s="1"/>
      <c r="L907" s="123"/>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row>
    <row r="908" spans="1:159" s="120" customFormat="1">
      <c r="A908" s="1"/>
      <c r="L908" s="123"/>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row>
    <row r="909" spans="1:159" s="120" customFormat="1">
      <c r="A909" s="1"/>
      <c r="L909" s="123"/>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row>
    <row r="910" spans="1:159" s="120" customFormat="1">
      <c r="A910" s="1"/>
      <c r="L910" s="123"/>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row>
    <row r="911" spans="1:159" s="120" customFormat="1">
      <c r="A911" s="1"/>
      <c r="L911" s="123"/>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row>
    <row r="912" spans="1:159" s="120" customFormat="1">
      <c r="A912" s="1"/>
      <c r="L912" s="123"/>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row>
    <row r="913" spans="1:159" s="120" customFormat="1">
      <c r="A913" s="1"/>
      <c r="L913" s="123"/>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row>
    <row r="914" spans="1:159" s="120" customFormat="1">
      <c r="A914" s="1"/>
      <c r="L914" s="123"/>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row>
    <row r="915" spans="1:159" s="120" customFormat="1">
      <c r="A915" s="1"/>
      <c r="L915" s="123"/>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row>
    <row r="916" spans="1:159" s="120" customFormat="1">
      <c r="A916" s="1"/>
      <c r="L916" s="123"/>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row>
    <row r="917" spans="1:159" s="120" customFormat="1">
      <c r="A917" s="1"/>
      <c r="L917" s="123"/>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row>
    <row r="918" spans="1:159" s="120" customFormat="1">
      <c r="A918" s="1"/>
      <c r="L918" s="123"/>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row>
    <row r="919" spans="1:159" s="120" customFormat="1">
      <c r="A919" s="1"/>
      <c r="L919" s="123"/>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row>
    <row r="920" spans="1:159" s="120" customFormat="1">
      <c r="A920" s="1"/>
      <c r="L920" s="123"/>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row>
    <row r="921" spans="1:159" s="120" customFormat="1">
      <c r="A921" s="1"/>
      <c r="L921" s="123"/>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row>
    <row r="922" spans="1:159" s="120" customFormat="1">
      <c r="A922" s="1"/>
      <c r="L922" s="123"/>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row>
    <row r="923" spans="1:159" s="120" customFormat="1">
      <c r="A923" s="1"/>
      <c r="L923" s="123"/>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row>
    <row r="924" spans="1:159" s="120" customFormat="1">
      <c r="A924" s="1"/>
      <c r="L924" s="123"/>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row>
    <row r="925" spans="1:159" s="120" customFormat="1">
      <c r="A925" s="1"/>
      <c r="L925" s="123"/>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row>
    <row r="926" spans="1:159" s="120" customFormat="1">
      <c r="A926" s="1"/>
      <c r="L926" s="123"/>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row>
    <row r="927" spans="1:159" s="120" customFormat="1">
      <c r="A927" s="1"/>
      <c r="L927" s="123"/>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row>
    <row r="928" spans="1:159" s="120" customFormat="1">
      <c r="A928" s="1"/>
      <c r="L928" s="123"/>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row>
    <row r="929" spans="1:159" s="120" customFormat="1">
      <c r="A929" s="1"/>
      <c r="L929" s="123"/>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row>
    <row r="930" spans="1:159" s="120" customFormat="1">
      <c r="A930" s="1"/>
      <c r="L930" s="123"/>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row>
    <row r="931" spans="1:159" s="120" customFormat="1">
      <c r="A931" s="1"/>
      <c r="L931" s="123"/>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row>
    <row r="932" spans="1:159" s="120" customFormat="1">
      <c r="A932" s="1"/>
      <c r="L932" s="123"/>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row>
    <row r="933" spans="1:159" s="120" customFormat="1">
      <c r="A933" s="1"/>
      <c r="L933" s="123"/>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row>
    <row r="934" spans="1:159" s="120" customFormat="1">
      <c r="A934" s="1"/>
      <c r="L934" s="123"/>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row>
    <row r="935" spans="1:159" s="120" customFormat="1">
      <c r="A935" s="1"/>
      <c r="L935" s="123"/>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row>
    <row r="936" spans="1:159" s="120" customFormat="1">
      <c r="A936" s="1"/>
      <c r="L936" s="123"/>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row>
    <row r="937" spans="1:159" s="120" customFormat="1">
      <c r="A937" s="1"/>
      <c r="L937" s="123"/>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row>
    <row r="938" spans="1:159" s="120" customFormat="1">
      <c r="A938" s="1"/>
      <c r="L938" s="123"/>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row>
    <row r="939" spans="1:159" s="120" customFormat="1">
      <c r="A939" s="1"/>
      <c r="L939" s="123"/>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row>
    <row r="940" spans="1:159" s="120" customFormat="1">
      <c r="A940" s="1"/>
      <c r="L940" s="123"/>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row>
    <row r="941" spans="1:159" s="120" customFormat="1">
      <c r="A941" s="1"/>
      <c r="L941" s="123"/>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row>
    <row r="942" spans="1:159" s="120" customFormat="1">
      <c r="A942" s="1"/>
      <c r="L942" s="123"/>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row>
    <row r="943" spans="1:159" s="120" customFormat="1">
      <c r="A943" s="1"/>
      <c r="L943" s="123"/>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row>
    <row r="944" spans="1:159" s="120" customFormat="1">
      <c r="A944" s="1"/>
      <c r="L944" s="123"/>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row>
    <row r="945" spans="1:159" s="120" customFormat="1">
      <c r="A945" s="1"/>
      <c r="L945" s="123"/>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row>
    <row r="946" spans="1:159" s="120" customFormat="1">
      <c r="A946" s="1"/>
      <c r="L946" s="123"/>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row>
    <row r="947" spans="1:159" s="120" customFormat="1">
      <c r="A947" s="1"/>
      <c r="L947" s="123"/>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row>
    <row r="948" spans="1:159" s="120" customFormat="1">
      <c r="A948" s="1"/>
      <c r="L948" s="123"/>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row>
    <row r="949" spans="1:159" s="120" customFormat="1">
      <c r="A949" s="1"/>
      <c r="L949" s="123"/>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row>
    <row r="950" spans="1:159" s="120" customFormat="1">
      <c r="A950" s="1"/>
      <c r="L950" s="123"/>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row>
    <row r="951" spans="1:159" s="120" customFormat="1">
      <c r="A951" s="1"/>
      <c r="L951" s="123"/>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row>
    <row r="952" spans="1:159" s="120" customFormat="1">
      <c r="A952" s="1"/>
      <c r="L952" s="123"/>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row>
    <row r="953" spans="1:159" s="120" customFormat="1">
      <c r="A953" s="1"/>
      <c r="L953" s="123"/>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row>
    <row r="954" spans="1:159" s="120" customFormat="1">
      <c r="A954" s="1"/>
      <c r="L954" s="123"/>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row>
    <row r="955" spans="1:159" s="120" customFormat="1">
      <c r="A955" s="1"/>
      <c r="L955" s="123"/>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row>
    <row r="956" spans="1:159" s="120" customFormat="1">
      <c r="A956" s="1"/>
      <c r="L956" s="123"/>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row>
    <row r="957" spans="1:159" s="120" customFormat="1">
      <c r="A957" s="1"/>
      <c r="L957" s="123"/>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row>
    <row r="958" spans="1:159" s="120" customFormat="1">
      <c r="A958" s="1"/>
      <c r="L958" s="123"/>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row>
    <row r="959" spans="1:159" s="120" customFormat="1">
      <c r="A959" s="1"/>
      <c r="L959" s="123"/>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row>
    <row r="960" spans="1:159" s="120" customFormat="1">
      <c r="A960" s="1"/>
      <c r="L960" s="123"/>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row>
    <row r="961" spans="1:159" s="120" customFormat="1">
      <c r="A961" s="1"/>
      <c r="L961" s="123"/>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row>
    <row r="962" spans="1:159" s="120" customFormat="1">
      <c r="A962" s="1"/>
      <c r="L962" s="123"/>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row>
    <row r="963" spans="1:159" s="120" customFormat="1">
      <c r="A963" s="1"/>
      <c r="L963" s="123"/>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row>
    <row r="964" spans="1:159" s="120" customFormat="1">
      <c r="A964" s="1"/>
      <c r="L964" s="123"/>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row>
    <row r="965" spans="1:159" s="120" customFormat="1">
      <c r="A965" s="1"/>
      <c r="L965" s="123"/>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row>
    <row r="966" spans="1:159" s="120" customFormat="1">
      <c r="A966" s="1"/>
      <c r="L966" s="123"/>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row>
    <row r="967" spans="1:159" s="120" customFormat="1">
      <c r="A967" s="1"/>
      <c r="L967" s="123"/>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row>
    <row r="968" spans="1:159" s="120" customFormat="1">
      <c r="A968" s="1"/>
      <c r="L968" s="123"/>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row>
    <row r="969" spans="1:159" s="120" customFormat="1">
      <c r="A969" s="1"/>
      <c r="L969" s="123"/>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row>
    <row r="970" spans="1:159" s="120" customFormat="1">
      <c r="A970" s="1"/>
      <c r="L970" s="123"/>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row>
    <row r="971" spans="1:159" s="120" customFormat="1">
      <c r="A971" s="1"/>
      <c r="L971" s="123"/>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row>
    <row r="972" spans="1:159" s="120" customFormat="1">
      <c r="A972" s="1"/>
      <c r="L972" s="123"/>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row>
    <row r="973" spans="1:159" s="120" customFormat="1">
      <c r="A973" s="1"/>
      <c r="L973" s="123"/>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row>
    <row r="974" spans="1:159" s="120" customFormat="1">
      <c r="A974" s="1"/>
      <c r="L974" s="123"/>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row>
    <row r="975" spans="1:159" s="120" customFormat="1">
      <c r="A975" s="1"/>
      <c r="L975" s="123"/>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row>
    <row r="976" spans="1:159" s="120" customFormat="1">
      <c r="A976" s="1"/>
      <c r="L976" s="123"/>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row>
    <row r="977" spans="1:159" s="120" customFormat="1">
      <c r="A977" s="1"/>
      <c r="L977" s="123"/>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row>
    <row r="978" spans="1:159" s="120" customFormat="1">
      <c r="A978" s="1"/>
      <c r="L978" s="123"/>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row>
    <row r="979" spans="1:159" s="120" customFormat="1">
      <c r="A979" s="1"/>
      <c r="L979" s="123"/>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row>
    <row r="980" spans="1:159" s="120" customFormat="1">
      <c r="A980" s="1"/>
      <c r="L980" s="123"/>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row>
    <row r="981" spans="1:159" s="120" customFormat="1">
      <c r="A981" s="1"/>
      <c r="L981" s="123"/>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row>
    <row r="982" spans="1:159" s="120" customFormat="1">
      <c r="A982" s="1"/>
      <c r="L982" s="123"/>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row>
    <row r="983" spans="1:159" s="120" customFormat="1">
      <c r="A983" s="1"/>
      <c r="L983" s="123"/>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row>
    <row r="984" spans="1:159" s="120" customFormat="1">
      <c r="A984" s="1"/>
      <c r="L984" s="123"/>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row>
    <row r="985" spans="1:159" s="120" customFormat="1">
      <c r="A985" s="1"/>
      <c r="L985" s="123"/>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row>
    <row r="986" spans="1:159" s="120" customFormat="1">
      <c r="A986" s="1"/>
      <c r="L986" s="123"/>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row>
    <row r="987" spans="1:159" s="120" customFormat="1">
      <c r="A987" s="1"/>
      <c r="L987" s="123"/>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row>
    <row r="988" spans="1:159" s="120" customFormat="1">
      <c r="A988" s="1"/>
      <c r="L988" s="123"/>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row>
    <row r="989" spans="1:159" s="120" customFormat="1">
      <c r="A989" s="1"/>
      <c r="L989" s="123"/>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row>
    <row r="990" spans="1:159" s="120" customFormat="1">
      <c r="A990" s="1"/>
      <c r="L990" s="123"/>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row>
    <row r="991" spans="1:159" s="120" customFormat="1">
      <c r="A991" s="1"/>
      <c r="L991" s="123"/>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row>
    <row r="992" spans="1:159" s="120" customFormat="1">
      <c r="A992" s="1"/>
      <c r="L992" s="123"/>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row>
    <row r="993" spans="1:159" s="120" customFormat="1">
      <c r="A993" s="1"/>
      <c r="L993" s="123"/>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row>
    <row r="994" spans="1:159" s="120" customFormat="1">
      <c r="A994" s="1"/>
      <c r="L994" s="123"/>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row>
    <row r="995" spans="1:159" s="120" customFormat="1">
      <c r="A995" s="1"/>
      <c r="L995" s="123"/>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row>
    <row r="996" spans="1:159" s="120" customFormat="1">
      <c r="A996" s="1"/>
      <c r="L996" s="123"/>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row>
    <row r="997" spans="1:159" s="120" customFormat="1">
      <c r="A997" s="1"/>
      <c r="L997" s="123"/>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row>
    <row r="998" spans="1:159" s="120" customFormat="1">
      <c r="A998" s="1"/>
      <c r="L998" s="123"/>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row>
    <row r="999" spans="1:159" s="120" customFormat="1">
      <c r="A999" s="1"/>
      <c r="L999" s="123"/>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row>
    <row r="1000" spans="1:159" s="120" customFormat="1">
      <c r="A1000" s="1"/>
      <c r="L1000" s="123"/>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row>
    <row r="1001" spans="1:159" s="120" customFormat="1">
      <c r="A1001" s="1"/>
      <c r="L1001" s="123"/>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row>
    <row r="1002" spans="1:159" s="120" customFormat="1">
      <c r="A1002" s="1"/>
      <c r="L1002" s="123"/>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row>
    <row r="1003" spans="1:159" s="120" customFormat="1">
      <c r="A1003" s="1"/>
      <c r="L1003" s="123"/>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row>
    <row r="1004" spans="1:159" s="120" customFormat="1">
      <c r="A1004" s="1"/>
      <c r="L1004" s="123"/>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row>
    <row r="1005" spans="1:159" s="120" customFormat="1">
      <c r="A1005" s="1"/>
      <c r="L1005" s="123"/>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row>
    <row r="1006" spans="1:159" s="120" customFormat="1">
      <c r="A1006" s="1"/>
      <c r="L1006" s="123"/>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row>
    <row r="1007" spans="1:159" s="120" customFormat="1">
      <c r="A1007" s="1"/>
      <c r="L1007" s="123"/>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row>
    <row r="1008" spans="1:159" s="120" customFormat="1">
      <c r="A1008" s="1"/>
      <c r="L1008" s="123"/>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row>
    <row r="1009" spans="1:159" s="120" customFormat="1">
      <c r="A1009" s="1"/>
      <c r="L1009" s="123"/>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row>
    <row r="1010" spans="1:159" s="120" customFormat="1">
      <c r="A1010" s="1"/>
      <c r="L1010" s="123"/>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row>
    <row r="1011" spans="1:159" s="120" customFormat="1">
      <c r="A1011" s="1"/>
      <c r="L1011" s="123"/>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row>
    <row r="1012" spans="1:159" s="120" customFormat="1">
      <c r="A1012" s="1"/>
      <c r="L1012" s="123"/>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row>
    <row r="1013" spans="1:159" s="120" customFormat="1">
      <c r="A1013" s="1"/>
      <c r="L1013" s="123"/>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row>
    <row r="1014" spans="1:159" s="120" customFormat="1">
      <c r="A1014" s="1"/>
      <c r="L1014" s="123"/>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row>
    <row r="1015" spans="1:159" s="120" customFormat="1">
      <c r="A1015" s="1"/>
      <c r="L1015" s="123"/>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row>
  </sheetData>
  <mergeCells count="14">
    <mergeCell ref="D12:K12"/>
    <mergeCell ref="D13:K13"/>
    <mergeCell ref="D14:K14"/>
    <mergeCell ref="D15:L15"/>
    <mergeCell ref="L7:L11"/>
    <mergeCell ref="D8:J8"/>
    <mergeCell ref="D9:J9"/>
    <mergeCell ref="D10:J10"/>
    <mergeCell ref="D11:K11"/>
    <mergeCell ref="C2:I2"/>
    <mergeCell ref="C3:K3"/>
    <mergeCell ref="C5:K5"/>
    <mergeCell ref="D6:K6"/>
    <mergeCell ref="D7:K7"/>
  </mergeCells>
  <pageMargins left="0.7" right="0.7" top="0.75" bottom="0.75" header="0.511811023622047" footer="0.511811023622047"/>
  <pageSetup orientation="landscape" horizontalDpi="300" verticalDpi="300"/>
  <legacyDrawing r:id="rId1"/>
  <picture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rgb="FF31859C"/>
  </sheetPr>
  <dimension ref="A1:AMJ1061"/>
  <sheetViews>
    <sheetView showGridLines="0" zoomScale="50" zoomScaleNormal="50" workbookViewId="0">
      <selection activeCell="C2" sqref="C2:I2"/>
    </sheetView>
  </sheetViews>
  <sheetFormatPr baseColWidth="10" defaultColWidth="11.6640625" defaultRowHeight="16"/>
  <cols>
    <col min="1" max="1" width="10.6640625" style="1" customWidth="1"/>
    <col min="2" max="2" width="10.6640625" style="22" hidden="1" customWidth="1"/>
    <col min="3" max="3" width="10.33203125" style="22" customWidth="1"/>
    <col min="4" max="4" width="21.33203125" style="22" customWidth="1"/>
    <col min="5" max="5" width="9.5" style="22" customWidth="1"/>
    <col min="6" max="6" width="11.33203125" style="22" customWidth="1"/>
    <col min="7" max="7" width="11.5" style="22" customWidth="1"/>
    <col min="8" max="8" width="28.1640625" style="22" customWidth="1"/>
    <col min="9" max="9" width="69.6640625" style="22" customWidth="1"/>
    <col min="10" max="10" width="12.6640625" style="22" customWidth="1"/>
    <col min="11" max="11" width="9.5" style="22" customWidth="1"/>
    <col min="12" max="12" width="3.83203125" style="124" customWidth="1"/>
    <col min="13" max="312" width="11.6640625" style="1"/>
    <col min="313" max="1024" width="11.6640625" style="22"/>
  </cols>
  <sheetData>
    <row r="1" spans="1:312" s="1" customFormat="1">
      <c r="L1" s="48"/>
    </row>
    <row r="2" spans="1:312" ht="45" customHeight="1">
      <c r="A2" s="40"/>
      <c r="B2" s="41"/>
      <c r="C2" s="432" t="s">
        <v>810</v>
      </c>
      <c r="D2" s="432"/>
      <c r="E2" s="432"/>
      <c r="F2" s="432"/>
      <c r="G2" s="432"/>
      <c r="H2" s="432"/>
      <c r="I2" s="432"/>
      <c r="J2" s="125" t="s">
        <v>45</v>
      </c>
      <c r="K2" s="43">
        <f>(IF($B$6=TRUE(),0,($C$13+$K$8)/2)+IF($B$16=TRUE(),0,($C$23+$K$18)/2)+IF($B$27=TRUE(),0,($C$54+$K$49)/2))/3</f>
        <v>0.53888888888888886</v>
      </c>
      <c r="L2" s="44" t="s">
        <v>46</v>
      </c>
    </row>
    <row r="3" spans="1:312" ht="49.5" customHeight="1">
      <c r="A3" s="40"/>
      <c r="B3" s="41"/>
      <c r="C3" s="394" t="s">
        <v>128</v>
      </c>
      <c r="D3" s="394"/>
      <c r="E3" s="394"/>
      <c r="F3" s="394"/>
      <c r="G3" s="394"/>
      <c r="H3" s="394"/>
      <c r="I3" s="394"/>
      <c r="J3" s="394"/>
      <c r="K3" s="394"/>
      <c r="L3" s="60" t="s">
        <v>46</v>
      </c>
    </row>
    <row r="4" spans="1:312" s="1" customFormat="1" ht="9.75" customHeight="1">
      <c r="L4" s="48"/>
    </row>
    <row r="5" spans="1:312" s="11" customFormat="1" ht="69.75" customHeight="1">
      <c r="A5" s="40"/>
      <c r="B5" s="41"/>
      <c r="C5" s="395" t="s">
        <v>129</v>
      </c>
      <c r="D5" s="395"/>
      <c r="E5" s="395"/>
      <c r="F5" s="395"/>
      <c r="G5" s="395"/>
      <c r="H5" s="395"/>
      <c r="I5" s="395"/>
      <c r="J5" s="395"/>
      <c r="K5" s="395"/>
      <c r="L5" s="49" t="s">
        <v>46</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row>
    <row r="6" spans="1:312" ht="49.5" customHeight="1">
      <c r="A6" s="40"/>
      <c r="B6" s="41" t="b">
        <f>FALSE()</f>
        <v>0</v>
      </c>
      <c r="C6" s="50"/>
      <c r="D6" s="396" t="s">
        <v>130</v>
      </c>
      <c r="E6" s="396"/>
      <c r="F6" s="396"/>
      <c r="G6" s="396"/>
      <c r="H6" s="396"/>
      <c r="I6" s="396"/>
      <c r="J6" s="396"/>
      <c r="K6" s="396"/>
      <c r="L6" s="51" t="s">
        <v>46</v>
      </c>
    </row>
    <row r="7" spans="1:312" ht="30" customHeight="1">
      <c r="A7" s="40"/>
      <c r="B7" s="41" t="b">
        <f>TRUE()</f>
        <v>1</v>
      </c>
      <c r="C7" s="50"/>
      <c r="D7" s="433" t="s">
        <v>131</v>
      </c>
      <c r="E7" s="433"/>
      <c r="F7" s="433"/>
      <c r="G7" s="433"/>
      <c r="H7" s="433"/>
      <c r="I7" s="433"/>
      <c r="J7" s="433"/>
      <c r="K7" s="433"/>
      <c r="L7" s="399" t="s">
        <v>46</v>
      </c>
    </row>
    <row r="8" spans="1:312" s="11" customFormat="1" ht="30" customHeight="1">
      <c r="A8" s="40"/>
      <c r="B8" s="41"/>
      <c r="C8" s="126"/>
      <c r="D8" s="431" t="s">
        <v>132</v>
      </c>
      <c r="E8" s="431"/>
      <c r="F8" s="431"/>
      <c r="G8" s="431"/>
      <c r="H8" s="431"/>
      <c r="I8" s="431"/>
      <c r="J8" s="431"/>
      <c r="K8" s="53">
        <v>0.5</v>
      </c>
      <c r="L8" s="399"/>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row>
    <row r="9" spans="1:312" ht="33" customHeight="1">
      <c r="C9" s="55"/>
      <c r="D9" s="402" t="s">
        <v>114</v>
      </c>
      <c r="E9" s="402"/>
      <c r="F9" s="402"/>
      <c r="G9" s="402"/>
      <c r="H9" s="402"/>
      <c r="I9" s="402"/>
      <c r="J9" s="402"/>
      <c r="K9" s="402"/>
      <c r="L9" s="399"/>
    </row>
    <row r="10" spans="1:312" ht="49.5" customHeight="1">
      <c r="A10" s="40"/>
      <c r="B10" s="41" t="b">
        <f>TRUE()</f>
        <v>1</v>
      </c>
      <c r="C10" s="50"/>
      <c r="D10" s="396" t="s">
        <v>133</v>
      </c>
      <c r="E10" s="396"/>
      <c r="F10" s="396"/>
      <c r="G10" s="396"/>
      <c r="H10" s="396"/>
      <c r="I10" s="396"/>
      <c r="J10" s="396"/>
      <c r="K10" s="396"/>
      <c r="L10" s="51" t="s">
        <v>46</v>
      </c>
    </row>
    <row r="11" spans="1:312" ht="30" customHeight="1">
      <c r="A11" s="40"/>
      <c r="B11" s="41" t="b">
        <f>TRUE()</f>
        <v>1</v>
      </c>
      <c r="C11" s="50"/>
      <c r="D11" s="396" t="s">
        <v>134</v>
      </c>
      <c r="E11" s="396"/>
      <c r="F11" s="396"/>
      <c r="G11" s="396"/>
      <c r="H11" s="396"/>
      <c r="I11" s="396"/>
      <c r="J11" s="396"/>
      <c r="K11" s="396"/>
      <c r="L11" s="51" t="s">
        <v>46</v>
      </c>
    </row>
    <row r="12" spans="1:312" ht="49.5" customHeight="1">
      <c r="A12" s="40"/>
      <c r="B12" s="41" t="b">
        <f>TRUE()</f>
        <v>1</v>
      </c>
      <c r="C12" s="56"/>
      <c r="D12" s="396" t="s">
        <v>135</v>
      </c>
      <c r="E12" s="396"/>
      <c r="F12" s="396"/>
      <c r="G12" s="396"/>
      <c r="H12" s="396"/>
      <c r="I12" s="396"/>
      <c r="J12" s="396"/>
      <c r="K12" s="396"/>
      <c r="L12" s="51" t="s">
        <v>46</v>
      </c>
    </row>
    <row r="13" spans="1:312" ht="30" customHeight="1">
      <c r="A13" s="40"/>
      <c r="B13" s="41"/>
      <c r="C13" s="38">
        <f>IF(B6=TRUE(),0,COUNTIF(B7:B12,TRUE())/4)</f>
        <v>1</v>
      </c>
      <c r="D13" s="430"/>
      <c r="E13" s="430"/>
      <c r="F13" s="430"/>
      <c r="G13" s="430"/>
      <c r="H13" s="430"/>
      <c r="I13" s="430"/>
      <c r="J13" s="430"/>
      <c r="K13" s="430"/>
      <c r="L13" s="430"/>
    </row>
    <row r="14" spans="1:312" s="1" customFormat="1" ht="9.75" customHeight="1">
      <c r="L14" s="48"/>
    </row>
    <row r="15" spans="1:312" s="11" customFormat="1" ht="69.75" customHeight="1">
      <c r="A15" s="40"/>
      <c r="B15" s="41"/>
      <c r="C15" s="395" t="s">
        <v>136</v>
      </c>
      <c r="D15" s="395"/>
      <c r="E15" s="395"/>
      <c r="F15" s="395"/>
      <c r="G15" s="395"/>
      <c r="H15" s="395"/>
      <c r="I15" s="395"/>
      <c r="J15" s="395"/>
      <c r="K15" s="395"/>
      <c r="L15" s="49" t="s">
        <v>46</v>
      </c>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row>
    <row r="16" spans="1:312" ht="49.5" customHeight="1">
      <c r="A16" s="40"/>
      <c r="B16" s="41" t="b">
        <f>FALSE()</f>
        <v>0</v>
      </c>
      <c r="C16" s="50"/>
      <c r="D16" s="396" t="s">
        <v>137</v>
      </c>
      <c r="E16" s="396"/>
      <c r="F16" s="396"/>
      <c r="G16" s="396"/>
      <c r="H16" s="396"/>
      <c r="I16" s="396"/>
      <c r="J16" s="396"/>
      <c r="K16" s="396"/>
      <c r="L16" s="51" t="s">
        <v>46</v>
      </c>
    </row>
    <row r="17" spans="1:312" ht="30" customHeight="1">
      <c r="A17" s="40"/>
      <c r="B17" s="41" t="b">
        <f>TRUE()</f>
        <v>1</v>
      </c>
      <c r="C17" s="50"/>
      <c r="D17" s="433" t="s">
        <v>138</v>
      </c>
      <c r="E17" s="433"/>
      <c r="F17" s="433"/>
      <c r="G17" s="433"/>
      <c r="H17" s="433"/>
      <c r="I17" s="433"/>
      <c r="J17" s="433"/>
      <c r="K17" s="433"/>
      <c r="L17" s="399" t="s">
        <v>46</v>
      </c>
    </row>
    <row r="18" spans="1:312" s="11" customFormat="1" ht="30" customHeight="1">
      <c r="A18" s="40"/>
      <c r="B18" s="41"/>
      <c r="C18" s="126"/>
      <c r="D18" s="431" t="s">
        <v>139</v>
      </c>
      <c r="E18" s="431"/>
      <c r="F18" s="431"/>
      <c r="G18" s="431"/>
      <c r="H18" s="431"/>
      <c r="I18" s="431"/>
      <c r="J18" s="431"/>
      <c r="K18" s="53">
        <v>0.5</v>
      </c>
      <c r="L18" s="399"/>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row>
    <row r="19" spans="1:312" s="11" customFormat="1" ht="30" customHeight="1">
      <c r="A19" s="40"/>
      <c r="B19" s="41"/>
      <c r="C19" s="127"/>
      <c r="D19" s="402" t="s">
        <v>114</v>
      </c>
      <c r="E19" s="402"/>
      <c r="F19" s="402"/>
      <c r="G19" s="402"/>
      <c r="H19" s="402"/>
      <c r="I19" s="402"/>
      <c r="J19" s="402"/>
      <c r="K19" s="402"/>
      <c r="L19" s="399"/>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row>
    <row r="20" spans="1:312" ht="49.5" customHeight="1">
      <c r="A20" s="40"/>
      <c r="B20" s="41" t="b">
        <f>TRUE()</f>
        <v>1</v>
      </c>
      <c r="C20" s="50"/>
      <c r="D20" s="396" t="s">
        <v>140</v>
      </c>
      <c r="E20" s="396"/>
      <c r="F20" s="396"/>
      <c r="G20" s="396"/>
      <c r="H20" s="396"/>
      <c r="I20" s="396"/>
      <c r="J20" s="396"/>
      <c r="K20" s="396"/>
      <c r="L20" s="51" t="s">
        <v>46</v>
      </c>
    </row>
    <row r="21" spans="1:312" ht="30" customHeight="1">
      <c r="A21" s="40"/>
      <c r="B21" s="41" t="b">
        <f>FALSE()</f>
        <v>0</v>
      </c>
      <c r="C21" s="50"/>
      <c r="D21" s="396" t="s">
        <v>141</v>
      </c>
      <c r="E21" s="396"/>
      <c r="F21" s="396"/>
      <c r="G21" s="396"/>
      <c r="H21" s="396"/>
      <c r="I21" s="396"/>
      <c r="J21" s="396"/>
      <c r="K21" s="396"/>
      <c r="L21" s="51" t="s">
        <v>46</v>
      </c>
    </row>
    <row r="22" spans="1:312" ht="49.5" customHeight="1">
      <c r="A22" s="40"/>
      <c r="B22" s="41" t="b">
        <f>FALSE()</f>
        <v>0</v>
      </c>
      <c r="C22" s="56"/>
      <c r="D22" s="396" t="s">
        <v>142</v>
      </c>
      <c r="E22" s="396"/>
      <c r="F22" s="396"/>
      <c r="G22" s="396"/>
      <c r="H22" s="396"/>
      <c r="I22" s="396"/>
      <c r="J22" s="396"/>
      <c r="K22" s="396"/>
      <c r="L22" s="51" t="s">
        <v>46</v>
      </c>
    </row>
    <row r="23" spans="1:312" ht="30" customHeight="1">
      <c r="A23" s="40"/>
      <c r="B23" s="41"/>
      <c r="C23" s="38">
        <f>IF(B16=TRUE(),0,COUNTIF(B17:B22,TRUE())/4)</f>
        <v>0.5</v>
      </c>
      <c r="D23" s="430"/>
      <c r="E23" s="430"/>
      <c r="F23" s="430"/>
      <c r="G23" s="430"/>
      <c r="H23" s="430"/>
      <c r="I23" s="430"/>
      <c r="J23" s="430"/>
      <c r="K23" s="430"/>
      <c r="L23" s="430"/>
    </row>
    <row r="24" spans="1:312" s="1" customFormat="1" ht="9.75" customHeight="1">
      <c r="L24" s="48"/>
    </row>
    <row r="25" spans="1:312" s="1" customFormat="1" ht="9.75" customHeight="1">
      <c r="L25" s="48"/>
    </row>
    <row r="26" spans="1:312" s="11" customFormat="1" ht="63" customHeight="1">
      <c r="A26" s="40"/>
      <c r="B26" s="41"/>
      <c r="C26" s="434" t="s">
        <v>143</v>
      </c>
      <c r="D26" s="434"/>
      <c r="E26" s="434"/>
      <c r="F26" s="434"/>
      <c r="G26" s="434"/>
      <c r="H26" s="434"/>
      <c r="I26" s="434"/>
      <c r="J26" s="434"/>
      <c r="K26" s="434"/>
      <c r="L26" s="128" t="s">
        <v>46</v>
      </c>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row>
    <row r="27" spans="1:312" ht="49.5" customHeight="1">
      <c r="A27" s="40"/>
      <c r="B27" s="41" t="b">
        <f>FALSE()</f>
        <v>0</v>
      </c>
      <c r="C27" s="50"/>
      <c r="D27" s="396" t="s">
        <v>144</v>
      </c>
      <c r="E27" s="396"/>
      <c r="F27" s="396"/>
      <c r="G27" s="396"/>
      <c r="H27" s="396"/>
      <c r="I27" s="396"/>
      <c r="J27" s="396"/>
      <c r="K27" s="396"/>
      <c r="L27" s="51" t="s">
        <v>46</v>
      </c>
    </row>
    <row r="28" spans="1:312" ht="61.5" customHeight="1">
      <c r="A28" s="40"/>
      <c r="B28" s="41" t="b">
        <f>TRUE()</f>
        <v>1</v>
      </c>
      <c r="C28" s="50"/>
      <c r="D28" s="397" t="s">
        <v>145</v>
      </c>
      <c r="E28" s="397"/>
      <c r="F28" s="397"/>
      <c r="G28" s="397"/>
      <c r="H28" s="397"/>
      <c r="I28" s="397"/>
      <c r="J28" s="397"/>
      <c r="K28" s="397"/>
      <c r="L28" s="51" t="s">
        <v>46</v>
      </c>
    </row>
    <row r="29" spans="1:312" ht="33" customHeight="1">
      <c r="A29" s="40"/>
      <c r="B29" s="41"/>
      <c r="C29" s="435" t="s">
        <v>146</v>
      </c>
      <c r="D29" s="435"/>
      <c r="E29" s="435"/>
      <c r="F29" s="435"/>
      <c r="G29" s="435"/>
      <c r="H29" s="435"/>
      <c r="I29" s="435"/>
      <c r="J29" s="435"/>
      <c r="K29" s="435"/>
      <c r="L29" s="435"/>
    </row>
    <row r="30" spans="1:312" ht="24.75" customHeight="1">
      <c r="B30" s="22" t="b">
        <f>TRUE()</f>
        <v>1</v>
      </c>
      <c r="C30" s="129"/>
      <c r="D30" s="436" t="s">
        <v>147</v>
      </c>
      <c r="E30" s="436"/>
      <c r="F30" s="436"/>
      <c r="G30" s="436"/>
      <c r="H30" s="436"/>
      <c r="I30" s="436"/>
      <c r="J30" s="436"/>
      <c r="K30" s="436"/>
      <c r="L30" s="130"/>
    </row>
    <row r="31" spans="1:312" ht="24.75" customHeight="1">
      <c r="B31" s="22" t="b">
        <f>TRUE()</f>
        <v>1</v>
      </c>
      <c r="C31" s="131"/>
      <c r="D31" s="436" t="s">
        <v>148</v>
      </c>
      <c r="E31" s="436"/>
      <c r="F31" s="436"/>
      <c r="G31" s="436"/>
      <c r="H31" s="436"/>
      <c r="I31" s="436"/>
      <c r="J31" s="436"/>
      <c r="K31" s="436"/>
      <c r="L31" s="130"/>
    </row>
    <row r="32" spans="1:312" ht="24.75" customHeight="1">
      <c r="B32" s="22" t="b">
        <f>FALSE()</f>
        <v>0</v>
      </c>
      <c r="C32" s="131"/>
      <c r="D32" s="436" t="s">
        <v>149</v>
      </c>
      <c r="E32" s="436"/>
      <c r="F32" s="436"/>
      <c r="G32" s="436"/>
      <c r="H32" s="436"/>
      <c r="I32" s="436"/>
      <c r="J32" s="436"/>
      <c r="K32" s="436"/>
      <c r="L32" s="130"/>
    </row>
    <row r="33" spans="1:312" ht="24.75" customHeight="1">
      <c r="B33" s="22" t="b">
        <f>TRUE()</f>
        <v>1</v>
      </c>
      <c r="C33" s="131"/>
      <c r="D33" s="436" t="s">
        <v>150</v>
      </c>
      <c r="E33" s="436"/>
      <c r="F33" s="436"/>
      <c r="G33" s="436"/>
      <c r="H33" s="436"/>
      <c r="I33" s="436"/>
      <c r="J33" s="436"/>
      <c r="K33" s="436"/>
      <c r="L33" s="130"/>
    </row>
    <row r="34" spans="1:312" ht="24.75" customHeight="1">
      <c r="B34" s="22" t="b">
        <f>FALSE()</f>
        <v>0</v>
      </c>
      <c r="C34" s="131"/>
      <c r="D34" s="436" t="s">
        <v>151</v>
      </c>
      <c r="E34" s="436"/>
      <c r="F34" s="436"/>
      <c r="G34" s="436"/>
      <c r="H34" s="436"/>
      <c r="I34" s="436"/>
      <c r="J34" s="436"/>
      <c r="K34" s="436"/>
      <c r="L34" s="130"/>
    </row>
    <row r="35" spans="1:312" ht="24.75" customHeight="1">
      <c r="B35" s="22" t="b">
        <f>TRUE()</f>
        <v>1</v>
      </c>
      <c r="C35" s="131"/>
      <c r="D35" s="436" t="s">
        <v>152</v>
      </c>
      <c r="E35" s="436"/>
      <c r="F35" s="436"/>
      <c r="G35" s="436"/>
      <c r="H35" s="436"/>
      <c r="I35" s="436"/>
      <c r="J35" s="436"/>
      <c r="K35" s="436"/>
      <c r="L35" s="130"/>
    </row>
    <row r="36" spans="1:312" ht="24.75" customHeight="1">
      <c r="B36" s="22" t="b">
        <f>TRUE()</f>
        <v>1</v>
      </c>
      <c r="C36" s="131"/>
      <c r="D36" s="436" t="s">
        <v>153</v>
      </c>
      <c r="E36" s="436"/>
      <c r="F36" s="436"/>
      <c r="G36" s="436"/>
      <c r="H36" s="436"/>
      <c r="I36" s="436"/>
      <c r="J36" s="436"/>
      <c r="K36" s="436"/>
      <c r="L36" s="130"/>
    </row>
    <row r="37" spans="1:312" ht="24.75" customHeight="1">
      <c r="B37" s="22" t="b">
        <f>FALSE()</f>
        <v>0</v>
      </c>
      <c r="C37" s="131"/>
      <c r="D37" s="436" t="s">
        <v>154</v>
      </c>
      <c r="E37" s="436"/>
      <c r="F37" s="436"/>
      <c r="G37" s="436"/>
      <c r="H37" s="436"/>
      <c r="I37" s="436"/>
      <c r="J37" s="436"/>
      <c r="K37" s="436"/>
      <c r="L37" s="130"/>
    </row>
    <row r="38" spans="1:312" ht="33" customHeight="1">
      <c r="A38" s="40"/>
      <c r="B38" s="41"/>
      <c r="C38" s="435" t="s">
        <v>155</v>
      </c>
      <c r="D38" s="435"/>
      <c r="E38" s="435"/>
      <c r="F38" s="435"/>
      <c r="G38" s="435"/>
      <c r="H38" s="435"/>
      <c r="I38" s="435"/>
      <c r="J38" s="435"/>
      <c r="K38" s="435"/>
      <c r="L38" s="435"/>
    </row>
    <row r="39" spans="1:312" ht="24.75" customHeight="1">
      <c r="B39" s="22" t="b">
        <f>TRUE()</f>
        <v>1</v>
      </c>
      <c r="C39" s="131"/>
      <c r="D39" s="436" t="s">
        <v>156</v>
      </c>
      <c r="E39" s="436"/>
      <c r="F39" s="436"/>
      <c r="G39" s="436"/>
      <c r="H39" s="436"/>
      <c r="I39" s="436"/>
      <c r="J39" s="436"/>
      <c r="K39" s="436"/>
      <c r="L39" s="130"/>
    </row>
    <row r="40" spans="1:312" ht="24.75" customHeight="1">
      <c r="B40" s="22" t="b">
        <f>FALSE()</f>
        <v>0</v>
      </c>
      <c r="C40" s="131"/>
      <c r="D40" s="436" t="s">
        <v>157</v>
      </c>
      <c r="E40" s="436"/>
      <c r="F40" s="436"/>
      <c r="G40" s="436"/>
      <c r="H40" s="436"/>
      <c r="I40" s="436"/>
      <c r="J40" s="436"/>
      <c r="K40" s="436"/>
      <c r="L40" s="130" t="s">
        <v>1</v>
      </c>
    </row>
    <row r="41" spans="1:312" ht="24.75" customHeight="1">
      <c r="B41" s="22" t="b">
        <f>FALSE()</f>
        <v>0</v>
      </c>
      <c r="C41" s="131"/>
      <c r="D41" s="436" t="s">
        <v>158</v>
      </c>
      <c r="E41" s="436"/>
      <c r="F41" s="436"/>
      <c r="G41" s="436"/>
      <c r="H41" s="436"/>
      <c r="I41" s="436"/>
      <c r="J41" s="436"/>
      <c r="K41" s="436"/>
      <c r="L41" s="130" t="s">
        <v>1</v>
      </c>
    </row>
    <row r="42" spans="1:312" ht="24.75" customHeight="1">
      <c r="B42" s="22" t="b">
        <f>FALSE()</f>
        <v>0</v>
      </c>
      <c r="C42" s="131"/>
      <c r="D42" s="436" t="s">
        <v>159</v>
      </c>
      <c r="E42" s="436"/>
      <c r="F42" s="436"/>
      <c r="G42" s="436"/>
      <c r="H42" s="436"/>
      <c r="I42" s="436"/>
      <c r="J42" s="436"/>
      <c r="K42" s="436"/>
      <c r="L42" s="130"/>
    </row>
    <row r="43" spans="1:312" ht="24.75" customHeight="1">
      <c r="B43" s="22" t="b">
        <f>FALSE()</f>
        <v>0</v>
      </c>
      <c r="C43" s="131"/>
      <c r="D43" s="436" t="s">
        <v>160</v>
      </c>
      <c r="E43" s="436"/>
      <c r="F43" s="436"/>
      <c r="G43" s="436"/>
      <c r="H43" s="436"/>
      <c r="I43" s="436"/>
      <c r="J43" s="436"/>
      <c r="K43" s="436"/>
      <c r="L43" s="130"/>
    </row>
    <row r="44" spans="1:312" ht="24.75" customHeight="1">
      <c r="B44" s="22" t="b">
        <f>FALSE()</f>
        <v>0</v>
      </c>
      <c r="C44" s="131"/>
      <c r="D44" s="436" t="s">
        <v>161</v>
      </c>
      <c r="E44" s="436"/>
      <c r="F44" s="436"/>
      <c r="G44" s="436"/>
      <c r="H44" s="436"/>
      <c r="I44" s="436"/>
      <c r="J44" s="436"/>
      <c r="K44" s="436"/>
      <c r="L44" s="130"/>
    </row>
    <row r="45" spans="1:312" ht="24.75" customHeight="1">
      <c r="B45" s="22" t="b">
        <f>FALSE()</f>
        <v>0</v>
      </c>
      <c r="C45" s="131"/>
      <c r="D45" s="436" t="s">
        <v>162</v>
      </c>
      <c r="E45" s="436"/>
      <c r="F45" s="436"/>
      <c r="G45" s="436"/>
      <c r="H45" s="436"/>
      <c r="I45" s="436"/>
      <c r="J45" s="436"/>
      <c r="K45" s="436"/>
      <c r="L45" s="132"/>
    </row>
    <row r="46" spans="1:312" ht="24.75" customHeight="1">
      <c r="C46" s="133"/>
      <c r="D46" s="437" t="s">
        <v>163</v>
      </c>
      <c r="E46" s="437"/>
      <c r="F46" s="437"/>
      <c r="G46" s="437"/>
      <c r="H46" s="437"/>
      <c r="I46" s="437"/>
      <c r="J46" s="437"/>
      <c r="K46" s="437"/>
      <c r="L46" s="134">
        <f>COUNTIF(B30:B45,TRUE())</f>
        <v>6</v>
      </c>
    </row>
    <row r="47" spans="1:312" ht="30" customHeight="1">
      <c r="A47" s="40"/>
      <c r="B47" s="41" t="b">
        <f>TRUE()</f>
        <v>1</v>
      </c>
      <c r="C47" s="50"/>
      <c r="D47" s="397" t="s">
        <v>164</v>
      </c>
      <c r="E47" s="397"/>
      <c r="F47" s="397"/>
      <c r="G47" s="397"/>
      <c r="H47" s="397"/>
      <c r="I47" s="397"/>
      <c r="J47" s="397"/>
      <c r="K47" s="397"/>
      <c r="L47" s="399" t="s">
        <v>46</v>
      </c>
    </row>
    <row r="48" spans="1:312" s="11" customFormat="1" ht="30" customHeight="1">
      <c r="A48" s="40"/>
      <c r="B48" s="41"/>
      <c r="C48" s="117"/>
      <c r="D48" s="431" t="s">
        <v>165</v>
      </c>
      <c r="E48" s="431"/>
      <c r="F48" s="431"/>
      <c r="G48" s="431"/>
      <c r="H48" s="431"/>
      <c r="I48" s="431"/>
      <c r="J48" s="431"/>
      <c r="K48" s="135">
        <v>2</v>
      </c>
      <c r="L48" s="399"/>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row>
    <row r="49" spans="1:312" s="11" customFormat="1" ht="30" customHeight="1">
      <c r="A49" s="40"/>
      <c r="B49" s="41"/>
      <c r="C49" s="117"/>
      <c r="D49" s="431" t="s">
        <v>166</v>
      </c>
      <c r="E49" s="431"/>
      <c r="F49" s="431"/>
      <c r="G49" s="431"/>
      <c r="H49" s="431"/>
      <c r="I49" s="431"/>
      <c r="J49" s="431"/>
      <c r="K49" s="136">
        <f>IFERROR(N(K48)/L46,0)</f>
        <v>0.33333333333333331</v>
      </c>
      <c r="L49" s="399"/>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row>
    <row r="50" spans="1:312" ht="33" customHeight="1">
      <c r="C50" s="119"/>
      <c r="D50" s="402" t="s">
        <v>114</v>
      </c>
      <c r="E50" s="402"/>
      <c r="F50" s="402"/>
      <c r="G50" s="402"/>
      <c r="H50" s="402"/>
      <c r="I50" s="402"/>
      <c r="J50" s="402"/>
      <c r="K50" s="402"/>
      <c r="L50" s="399"/>
    </row>
    <row r="51" spans="1:312" ht="49.5" customHeight="1">
      <c r="A51" s="40"/>
      <c r="B51" s="41" t="b">
        <f>FALSE()</f>
        <v>0</v>
      </c>
      <c r="C51" s="50"/>
      <c r="D51" s="396" t="s">
        <v>167</v>
      </c>
      <c r="E51" s="396"/>
      <c r="F51" s="396"/>
      <c r="G51" s="396"/>
      <c r="H51" s="396"/>
      <c r="I51" s="396"/>
      <c r="J51" s="396"/>
      <c r="K51" s="396"/>
      <c r="L51" s="51" t="s">
        <v>46</v>
      </c>
    </row>
    <row r="52" spans="1:312" ht="30" customHeight="1">
      <c r="A52" s="40"/>
      <c r="B52" s="41" t="b">
        <f>FALSE()</f>
        <v>0</v>
      </c>
      <c r="C52" s="50"/>
      <c r="D52" s="396" t="s">
        <v>168</v>
      </c>
      <c r="E52" s="396"/>
      <c r="F52" s="396"/>
      <c r="G52" s="396"/>
      <c r="H52" s="396"/>
      <c r="I52" s="396"/>
      <c r="J52" s="396"/>
      <c r="K52" s="396"/>
      <c r="L52" s="51" t="s">
        <v>46</v>
      </c>
    </row>
    <row r="53" spans="1:312" ht="49.5" customHeight="1">
      <c r="A53" s="40"/>
      <c r="B53" s="41" t="b">
        <f>FALSE()</f>
        <v>0</v>
      </c>
      <c r="C53" s="56"/>
      <c r="D53" s="396" t="s">
        <v>169</v>
      </c>
      <c r="E53" s="396"/>
      <c r="F53" s="396"/>
      <c r="G53" s="396"/>
      <c r="H53" s="396"/>
      <c r="I53" s="396"/>
      <c r="J53" s="396"/>
      <c r="K53" s="396"/>
      <c r="L53" s="51" t="s">
        <v>46</v>
      </c>
    </row>
    <row r="54" spans="1:312" ht="30" customHeight="1">
      <c r="A54" s="40"/>
      <c r="B54" s="41"/>
      <c r="C54" s="38">
        <f>IF(B27=TRUE(),0,(B28+COUNTIF(B47:B53,TRUE()))/5)</f>
        <v>0.4</v>
      </c>
      <c r="D54" s="398"/>
      <c r="E54" s="398"/>
      <c r="F54" s="398"/>
      <c r="G54" s="398"/>
      <c r="H54" s="398"/>
      <c r="I54" s="398"/>
      <c r="J54" s="398"/>
      <c r="K54" s="398"/>
      <c r="L54" s="398"/>
    </row>
    <row r="55" spans="1:312" s="1" customFormat="1" ht="9.75" customHeight="1">
      <c r="L55" s="48"/>
    </row>
    <row r="56" spans="1:312" s="1" customFormat="1" ht="9.75" customHeight="1">
      <c r="L56" s="48"/>
    </row>
    <row r="57" spans="1:312" s="2" customFormat="1" ht="27" customHeight="1">
      <c r="A57" s="40"/>
      <c r="B57" s="66"/>
      <c r="C57" s="427" t="s">
        <v>115</v>
      </c>
      <c r="D57" s="427"/>
      <c r="E57" s="427"/>
      <c r="F57" s="427"/>
      <c r="G57" s="427"/>
      <c r="H57" s="427"/>
      <c r="I57" s="427"/>
      <c r="J57" s="427"/>
      <c r="K57" s="427"/>
      <c r="L57" s="427"/>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row>
    <row r="58" spans="1:312" s="79" customFormat="1" ht="24.75" customHeight="1">
      <c r="A58" s="1"/>
      <c r="C58" s="440" t="s">
        <v>170</v>
      </c>
      <c r="D58" s="440"/>
      <c r="E58" s="440"/>
      <c r="F58" s="440"/>
      <c r="G58" s="440"/>
      <c r="H58" s="440"/>
      <c r="I58" s="440"/>
      <c r="J58" s="440"/>
      <c r="K58" s="439"/>
      <c r="L58" s="439"/>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row>
    <row r="59" spans="1:312" s="79" customFormat="1" ht="24.75" customHeight="1">
      <c r="A59" s="1"/>
      <c r="C59" s="441" t="s">
        <v>171</v>
      </c>
      <c r="D59" s="441"/>
      <c r="E59" s="441"/>
      <c r="F59" s="441"/>
      <c r="G59" s="441"/>
      <c r="H59" s="441"/>
      <c r="I59" s="441"/>
      <c r="J59" s="441"/>
      <c r="K59" s="439"/>
      <c r="L59" s="439"/>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row>
    <row r="60" spans="1:312" s="79" customFormat="1" ht="24.75" customHeight="1">
      <c r="A60" s="1"/>
      <c r="C60" s="438" t="s">
        <v>172</v>
      </c>
      <c r="D60" s="438"/>
      <c r="E60" s="438"/>
      <c r="F60" s="438"/>
      <c r="G60" s="438"/>
      <c r="H60" s="438"/>
      <c r="I60" s="438"/>
      <c r="J60" s="438"/>
      <c r="K60" s="439"/>
      <c r="L60" s="439"/>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row>
    <row r="61" spans="1:312" s="79" customFormat="1" ht="24.75" customHeight="1">
      <c r="A61" s="1"/>
      <c r="C61" s="438" t="s">
        <v>173</v>
      </c>
      <c r="D61" s="438"/>
      <c r="E61" s="438"/>
      <c r="F61" s="438"/>
      <c r="G61" s="438"/>
      <c r="H61" s="438"/>
      <c r="I61" s="438"/>
      <c r="J61" s="438"/>
      <c r="K61" s="439"/>
      <c r="L61" s="439"/>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row>
    <row r="62" spans="1:312" s="1" customFormat="1">
      <c r="L62" s="48"/>
    </row>
    <row r="63" spans="1:312" s="1" customFormat="1">
      <c r="L63" s="48"/>
    </row>
    <row r="64" spans="1:312" s="1" customFormat="1">
      <c r="L64" s="48"/>
    </row>
    <row r="65" spans="12:12" s="1" customFormat="1">
      <c r="L65" s="48"/>
    </row>
    <row r="66" spans="12:12" s="1" customFormat="1">
      <c r="L66" s="48"/>
    </row>
    <row r="67" spans="12:12" s="1" customFormat="1">
      <c r="L67" s="48"/>
    </row>
    <row r="68" spans="12:12" s="1" customFormat="1">
      <c r="L68" s="48"/>
    </row>
    <row r="69" spans="12:12" s="1" customFormat="1">
      <c r="L69" s="48"/>
    </row>
    <row r="70" spans="12:12" s="1" customFormat="1">
      <c r="L70" s="48"/>
    </row>
    <row r="71" spans="12:12" s="1" customFormat="1">
      <c r="L71" s="48"/>
    </row>
    <row r="72" spans="12:12" s="1" customFormat="1">
      <c r="L72" s="48"/>
    </row>
    <row r="73" spans="12:12" s="1" customFormat="1">
      <c r="L73" s="48"/>
    </row>
    <row r="74" spans="12:12" s="1" customFormat="1">
      <c r="L74" s="48"/>
    </row>
    <row r="75" spans="12:12" s="1" customFormat="1">
      <c r="L75" s="48"/>
    </row>
    <row r="76" spans="12:12" s="1" customFormat="1">
      <c r="L76" s="48"/>
    </row>
    <row r="77" spans="12:12" s="1" customFormat="1">
      <c r="L77" s="48"/>
    </row>
    <row r="78" spans="12:12" s="1" customFormat="1">
      <c r="L78" s="48"/>
    </row>
    <row r="79" spans="12:12" s="1" customFormat="1">
      <c r="L79" s="48"/>
    </row>
    <row r="80" spans="12:12" s="1" customFormat="1">
      <c r="L80" s="48"/>
    </row>
    <row r="81" spans="12:12" s="1" customFormat="1">
      <c r="L81" s="48"/>
    </row>
    <row r="82" spans="12:12" s="1" customFormat="1">
      <c r="L82" s="48"/>
    </row>
    <row r="83" spans="12:12" s="1" customFormat="1">
      <c r="L83" s="48"/>
    </row>
    <row r="84" spans="12:12" s="1" customFormat="1">
      <c r="L84" s="48"/>
    </row>
    <row r="85" spans="12:12" s="1" customFormat="1">
      <c r="L85" s="48"/>
    </row>
    <row r="86" spans="12:12" s="1" customFormat="1">
      <c r="L86" s="48"/>
    </row>
    <row r="87" spans="12:12" s="1" customFormat="1">
      <c r="L87" s="48"/>
    </row>
    <row r="88" spans="12:12" s="1" customFormat="1">
      <c r="L88" s="48"/>
    </row>
    <row r="89" spans="12:12" s="1" customFormat="1">
      <c r="L89" s="48"/>
    </row>
    <row r="90" spans="12:12" s="1" customFormat="1">
      <c r="L90" s="48"/>
    </row>
    <row r="91" spans="12:12" s="1" customFormat="1">
      <c r="L91" s="48"/>
    </row>
    <row r="92" spans="12:12" s="1" customFormat="1">
      <c r="L92" s="48"/>
    </row>
    <row r="93" spans="12:12" s="1" customFormat="1">
      <c r="L93" s="48"/>
    </row>
    <row r="94" spans="12:12" s="1" customFormat="1">
      <c r="L94" s="48"/>
    </row>
    <row r="95" spans="12:12" s="1" customFormat="1">
      <c r="L95" s="48"/>
    </row>
    <row r="96" spans="12:12" s="1" customFormat="1">
      <c r="L96" s="48"/>
    </row>
    <row r="97" spans="12:12" s="1" customFormat="1">
      <c r="L97" s="48"/>
    </row>
    <row r="98" spans="12:12" s="1" customFormat="1">
      <c r="L98" s="48"/>
    </row>
    <row r="99" spans="12:12" s="1" customFormat="1">
      <c r="L99" s="48"/>
    </row>
    <row r="100" spans="12:12" s="1" customFormat="1">
      <c r="L100" s="48"/>
    </row>
    <row r="101" spans="12:12" s="1" customFormat="1">
      <c r="L101" s="48"/>
    </row>
    <row r="102" spans="12:12" s="1" customFormat="1">
      <c r="L102" s="48"/>
    </row>
    <row r="103" spans="12:12" s="1" customFormat="1">
      <c r="L103" s="48"/>
    </row>
    <row r="104" spans="12:12" s="1" customFormat="1">
      <c r="L104" s="48"/>
    </row>
    <row r="105" spans="12:12" s="1" customFormat="1">
      <c r="L105" s="48"/>
    </row>
    <row r="106" spans="12:12" s="1" customFormat="1">
      <c r="L106" s="48"/>
    </row>
    <row r="107" spans="12:12" s="1" customFormat="1">
      <c r="L107" s="48"/>
    </row>
    <row r="108" spans="12:12" s="1" customFormat="1">
      <c r="L108" s="48"/>
    </row>
    <row r="109" spans="12:12" s="1" customFormat="1">
      <c r="L109" s="48"/>
    </row>
    <row r="110" spans="12:12" s="1" customFormat="1">
      <c r="L110" s="48"/>
    </row>
    <row r="111" spans="12:12" s="1" customFormat="1">
      <c r="L111" s="48"/>
    </row>
    <row r="112" spans="12:12" s="1" customFormat="1">
      <c r="L112" s="48"/>
    </row>
    <row r="113" spans="12:12" s="1" customFormat="1">
      <c r="L113" s="48"/>
    </row>
    <row r="114" spans="12:12" s="1" customFormat="1">
      <c r="L114" s="48"/>
    </row>
    <row r="115" spans="12:12" s="1" customFormat="1">
      <c r="L115" s="48"/>
    </row>
    <row r="116" spans="12:12" s="1" customFormat="1">
      <c r="L116" s="48"/>
    </row>
    <row r="117" spans="12:12" s="1" customFormat="1">
      <c r="L117" s="48"/>
    </row>
    <row r="118" spans="12:12" s="1" customFormat="1">
      <c r="L118" s="48"/>
    </row>
    <row r="119" spans="12:12" s="1" customFormat="1">
      <c r="L119" s="48"/>
    </row>
    <row r="120" spans="12:12" s="1" customFormat="1">
      <c r="L120" s="48"/>
    </row>
    <row r="121" spans="12:12" s="1" customFormat="1">
      <c r="L121" s="48"/>
    </row>
    <row r="122" spans="12:12" s="1" customFormat="1">
      <c r="L122" s="48"/>
    </row>
    <row r="123" spans="12:12" s="1" customFormat="1">
      <c r="L123" s="48"/>
    </row>
    <row r="124" spans="12:12" s="1" customFormat="1">
      <c r="L124" s="48"/>
    </row>
    <row r="125" spans="12:12" s="1" customFormat="1">
      <c r="L125" s="48"/>
    </row>
    <row r="126" spans="12:12" s="1" customFormat="1">
      <c r="L126" s="48"/>
    </row>
    <row r="127" spans="12:12" s="1" customFormat="1">
      <c r="L127" s="48"/>
    </row>
    <row r="128" spans="12:12" s="1" customFormat="1">
      <c r="L128" s="48"/>
    </row>
    <row r="129" spans="12:12" s="1" customFormat="1">
      <c r="L129" s="48"/>
    </row>
    <row r="130" spans="12:12" s="1" customFormat="1">
      <c r="L130" s="48"/>
    </row>
    <row r="131" spans="12:12" s="1" customFormat="1">
      <c r="L131" s="48"/>
    </row>
    <row r="132" spans="12:12" s="1" customFormat="1">
      <c r="L132" s="48"/>
    </row>
    <row r="133" spans="12:12" s="1" customFormat="1">
      <c r="L133" s="48"/>
    </row>
    <row r="134" spans="12:12" s="1" customFormat="1">
      <c r="L134" s="48"/>
    </row>
    <row r="135" spans="12:12" s="1" customFormat="1">
      <c r="L135" s="48"/>
    </row>
    <row r="136" spans="12:12" s="1" customFormat="1">
      <c r="L136" s="48"/>
    </row>
    <row r="137" spans="12:12" s="1" customFormat="1">
      <c r="L137" s="48"/>
    </row>
    <row r="138" spans="12:12" s="1" customFormat="1">
      <c r="L138" s="48"/>
    </row>
    <row r="139" spans="12:12" s="1" customFormat="1">
      <c r="L139" s="48"/>
    </row>
    <row r="140" spans="12:12" s="1" customFormat="1">
      <c r="L140" s="48"/>
    </row>
    <row r="141" spans="12:12" s="1" customFormat="1">
      <c r="L141" s="48"/>
    </row>
    <row r="142" spans="12:12" s="1" customFormat="1">
      <c r="L142" s="48"/>
    </row>
    <row r="143" spans="12:12" s="1" customFormat="1">
      <c r="L143" s="48"/>
    </row>
    <row r="144" spans="12:12" s="1" customFormat="1">
      <c r="L144" s="48"/>
    </row>
    <row r="145" spans="12:12" s="1" customFormat="1">
      <c r="L145" s="48"/>
    </row>
    <row r="146" spans="12:12" s="1" customFormat="1">
      <c r="L146" s="48"/>
    </row>
    <row r="147" spans="12:12" s="1" customFormat="1">
      <c r="L147" s="48"/>
    </row>
    <row r="148" spans="12:12" s="1" customFormat="1">
      <c r="L148" s="48"/>
    </row>
    <row r="149" spans="12:12" s="1" customFormat="1">
      <c r="L149" s="48"/>
    </row>
    <row r="150" spans="12:12" s="1" customFormat="1">
      <c r="L150" s="48"/>
    </row>
    <row r="151" spans="12:12" s="1" customFormat="1">
      <c r="L151" s="48"/>
    </row>
    <row r="152" spans="12:12" s="1" customFormat="1">
      <c r="L152" s="48"/>
    </row>
    <row r="153" spans="12:12" s="1" customFormat="1">
      <c r="L153" s="48"/>
    </row>
    <row r="154" spans="12:12" s="1" customFormat="1">
      <c r="L154" s="48"/>
    </row>
    <row r="155" spans="12:12" s="1" customFormat="1">
      <c r="L155" s="48"/>
    </row>
    <row r="156" spans="12:12" s="1" customFormat="1">
      <c r="L156" s="48"/>
    </row>
    <row r="157" spans="12:12" s="1" customFormat="1">
      <c r="L157" s="48"/>
    </row>
    <row r="158" spans="12:12" s="1" customFormat="1">
      <c r="L158" s="48"/>
    </row>
    <row r="159" spans="12:12" s="1" customFormat="1">
      <c r="L159" s="48"/>
    </row>
    <row r="160" spans="12:12" s="1" customFormat="1">
      <c r="L160" s="48"/>
    </row>
    <row r="161" spans="12:12" s="1" customFormat="1">
      <c r="L161" s="48"/>
    </row>
    <row r="162" spans="12:12" s="1" customFormat="1">
      <c r="L162" s="48"/>
    </row>
    <row r="163" spans="12:12" s="1" customFormat="1">
      <c r="L163" s="48"/>
    </row>
    <row r="164" spans="12:12" s="1" customFormat="1">
      <c r="L164" s="48"/>
    </row>
    <row r="165" spans="12:12" s="1" customFormat="1">
      <c r="L165" s="48"/>
    </row>
    <row r="166" spans="12:12" s="1" customFormat="1">
      <c r="L166" s="48"/>
    </row>
    <row r="167" spans="12:12" s="1" customFormat="1">
      <c r="L167" s="48"/>
    </row>
    <row r="168" spans="12:12" s="1" customFormat="1">
      <c r="L168" s="48"/>
    </row>
    <row r="169" spans="12:12" s="1" customFormat="1">
      <c r="L169" s="48"/>
    </row>
    <row r="170" spans="12:12" s="1" customFormat="1">
      <c r="L170" s="48"/>
    </row>
    <row r="171" spans="12:12" s="1" customFormat="1">
      <c r="L171" s="48"/>
    </row>
    <row r="172" spans="12:12" s="1" customFormat="1">
      <c r="L172" s="48"/>
    </row>
    <row r="173" spans="12:12" s="1" customFormat="1">
      <c r="L173" s="48"/>
    </row>
    <row r="174" spans="12:12" s="1" customFormat="1">
      <c r="L174" s="48"/>
    </row>
    <row r="175" spans="12:12" s="1" customFormat="1">
      <c r="L175" s="48"/>
    </row>
    <row r="176" spans="12:12" s="1" customFormat="1">
      <c r="L176" s="48"/>
    </row>
    <row r="177" spans="12:12" s="1" customFormat="1">
      <c r="L177" s="48"/>
    </row>
    <row r="178" spans="12:12" s="1" customFormat="1">
      <c r="L178" s="48"/>
    </row>
    <row r="179" spans="12:12" s="1" customFormat="1">
      <c r="L179" s="48"/>
    </row>
    <row r="180" spans="12:12" s="1" customFormat="1">
      <c r="L180" s="48"/>
    </row>
    <row r="181" spans="12:12" s="1" customFormat="1">
      <c r="L181" s="48"/>
    </row>
    <row r="182" spans="12:12" s="1" customFormat="1">
      <c r="L182" s="48"/>
    </row>
    <row r="183" spans="12:12" s="1" customFormat="1">
      <c r="L183" s="48"/>
    </row>
    <row r="184" spans="12:12" s="1" customFormat="1">
      <c r="L184" s="48"/>
    </row>
    <row r="185" spans="12:12" s="1" customFormat="1">
      <c r="L185" s="48"/>
    </row>
    <row r="186" spans="12:12" s="1" customFormat="1">
      <c r="L186" s="48"/>
    </row>
    <row r="187" spans="12:12" s="1" customFormat="1">
      <c r="L187" s="48"/>
    </row>
    <row r="188" spans="12:12" s="1" customFormat="1">
      <c r="L188" s="48"/>
    </row>
    <row r="189" spans="12:12" s="1" customFormat="1">
      <c r="L189" s="48"/>
    </row>
    <row r="190" spans="12:12" s="1" customFormat="1">
      <c r="L190" s="48"/>
    </row>
    <row r="191" spans="12:12" s="1" customFormat="1">
      <c r="L191" s="48"/>
    </row>
    <row r="192" spans="12:12" s="1" customFormat="1">
      <c r="L192" s="48"/>
    </row>
    <row r="193" spans="12:12" s="1" customFormat="1">
      <c r="L193" s="48"/>
    </row>
    <row r="194" spans="12:12" s="1" customFormat="1">
      <c r="L194" s="48"/>
    </row>
    <row r="195" spans="12:12" s="1" customFormat="1">
      <c r="L195" s="48"/>
    </row>
    <row r="196" spans="12:12" s="1" customFormat="1">
      <c r="L196" s="48"/>
    </row>
    <row r="197" spans="12:12" s="1" customFormat="1">
      <c r="L197" s="48"/>
    </row>
    <row r="198" spans="12:12" s="1" customFormat="1">
      <c r="L198" s="48"/>
    </row>
    <row r="199" spans="12:12" s="1" customFormat="1">
      <c r="L199" s="48"/>
    </row>
    <row r="200" spans="12:12" s="1" customFormat="1">
      <c r="L200" s="48"/>
    </row>
    <row r="201" spans="12:12" s="1" customFormat="1">
      <c r="L201" s="48"/>
    </row>
    <row r="202" spans="12:12" s="1" customFormat="1">
      <c r="L202" s="48"/>
    </row>
    <row r="203" spans="12:12" s="1" customFormat="1">
      <c r="L203" s="48"/>
    </row>
    <row r="204" spans="12:12" s="1" customFormat="1">
      <c r="L204" s="48"/>
    </row>
    <row r="205" spans="12:12" s="1" customFormat="1">
      <c r="L205" s="48"/>
    </row>
    <row r="206" spans="12:12" s="1" customFormat="1">
      <c r="L206" s="48"/>
    </row>
    <row r="207" spans="12:12" s="1" customFormat="1">
      <c r="L207" s="48"/>
    </row>
    <row r="208" spans="12:12" s="1" customFormat="1">
      <c r="L208" s="48"/>
    </row>
    <row r="209" spans="12:12" s="1" customFormat="1">
      <c r="L209" s="48"/>
    </row>
    <row r="210" spans="12:12" s="1" customFormat="1">
      <c r="L210" s="48"/>
    </row>
    <row r="211" spans="12:12" s="1" customFormat="1">
      <c r="L211" s="48"/>
    </row>
    <row r="212" spans="12:12" s="1" customFormat="1">
      <c r="L212" s="48"/>
    </row>
    <row r="213" spans="12:12" s="1" customFormat="1">
      <c r="L213" s="48"/>
    </row>
    <row r="214" spans="12:12" s="1" customFormat="1">
      <c r="L214" s="48"/>
    </row>
    <row r="215" spans="12:12" s="1" customFormat="1">
      <c r="L215" s="48"/>
    </row>
    <row r="216" spans="12:12" s="1" customFormat="1">
      <c r="L216" s="48"/>
    </row>
    <row r="217" spans="12:12" s="1" customFormat="1">
      <c r="L217" s="48"/>
    </row>
    <row r="218" spans="12:12" s="1" customFormat="1">
      <c r="L218" s="48"/>
    </row>
    <row r="219" spans="12:12" s="1" customFormat="1">
      <c r="L219" s="48"/>
    </row>
    <row r="220" spans="12:12" s="1" customFormat="1">
      <c r="L220" s="48"/>
    </row>
    <row r="221" spans="12:12" s="1" customFormat="1">
      <c r="L221" s="48"/>
    </row>
    <row r="222" spans="12:12" s="1" customFormat="1">
      <c r="L222" s="48"/>
    </row>
    <row r="223" spans="12:12" s="1" customFormat="1">
      <c r="L223" s="48"/>
    </row>
    <row r="224" spans="12:12" s="1" customFormat="1">
      <c r="L224" s="48"/>
    </row>
    <row r="225" spans="12:12" s="1" customFormat="1">
      <c r="L225" s="48"/>
    </row>
    <row r="226" spans="12:12" s="1" customFormat="1">
      <c r="L226" s="48"/>
    </row>
    <row r="227" spans="12:12" s="1" customFormat="1">
      <c r="L227" s="48"/>
    </row>
    <row r="228" spans="12:12" s="1" customFormat="1">
      <c r="L228" s="48"/>
    </row>
    <row r="229" spans="12:12" s="1" customFormat="1">
      <c r="L229" s="48"/>
    </row>
    <row r="230" spans="12:12" s="1" customFormat="1">
      <c r="L230" s="48"/>
    </row>
    <row r="231" spans="12:12" s="1" customFormat="1">
      <c r="L231" s="48"/>
    </row>
    <row r="232" spans="12:12" s="1" customFormat="1">
      <c r="L232" s="48"/>
    </row>
    <row r="233" spans="12:12" s="1" customFormat="1">
      <c r="L233" s="48"/>
    </row>
    <row r="234" spans="12:12" s="1" customFormat="1">
      <c r="L234" s="48"/>
    </row>
    <row r="235" spans="12:12" s="1" customFormat="1">
      <c r="L235" s="48"/>
    </row>
    <row r="236" spans="12:12" s="1" customFormat="1">
      <c r="L236" s="48"/>
    </row>
    <row r="237" spans="12:12" s="1" customFormat="1">
      <c r="L237" s="48"/>
    </row>
    <row r="238" spans="12:12" s="1" customFormat="1">
      <c r="L238" s="48"/>
    </row>
    <row r="239" spans="12:12" s="1" customFormat="1">
      <c r="L239" s="48"/>
    </row>
    <row r="240" spans="12:12" s="1" customFormat="1">
      <c r="L240" s="48"/>
    </row>
    <row r="241" spans="12:12" s="1" customFormat="1">
      <c r="L241" s="48"/>
    </row>
    <row r="242" spans="12:12" s="1" customFormat="1">
      <c r="L242" s="48"/>
    </row>
    <row r="243" spans="12:12" s="1" customFormat="1">
      <c r="L243" s="48"/>
    </row>
    <row r="244" spans="12:12" s="1" customFormat="1">
      <c r="L244" s="48"/>
    </row>
    <row r="245" spans="12:12" s="1" customFormat="1">
      <c r="L245" s="48"/>
    </row>
    <row r="246" spans="12:12" s="1" customFormat="1">
      <c r="L246" s="48"/>
    </row>
    <row r="247" spans="12:12" s="1" customFormat="1">
      <c r="L247" s="48"/>
    </row>
    <row r="248" spans="12:12" s="1" customFormat="1">
      <c r="L248" s="48"/>
    </row>
    <row r="249" spans="12:12" s="1" customFormat="1">
      <c r="L249" s="48"/>
    </row>
    <row r="250" spans="12:12" s="1" customFormat="1">
      <c r="L250" s="48"/>
    </row>
    <row r="251" spans="12:12" s="1" customFormat="1">
      <c r="L251" s="48"/>
    </row>
    <row r="252" spans="12:12" s="1" customFormat="1">
      <c r="L252" s="48"/>
    </row>
    <row r="253" spans="12:12" s="1" customFormat="1">
      <c r="L253" s="48"/>
    </row>
    <row r="254" spans="12:12" s="1" customFormat="1">
      <c r="L254" s="48"/>
    </row>
    <row r="255" spans="12:12" s="1" customFormat="1">
      <c r="L255" s="48"/>
    </row>
    <row r="256" spans="12:12" s="1" customFormat="1">
      <c r="L256" s="48"/>
    </row>
    <row r="257" spans="12:12" s="1" customFormat="1">
      <c r="L257" s="48"/>
    </row>
    <row r="258" spans="12:12" s="1" customFormat="1">
      <c r="L258" s="48"/>
    </row>
    <row r="259" spans="12:12" s="1" customFormat="1">
      <c r="L259" s="48"/>
    </row>
    <row r="260" spans="12:12" s="1" customFormat="1">
      <c r="L260" s="48"/>
    </row>
    <row r="261" spans="12:12" s="1" customFormat="1">
      <c r="L261" s="48"/>
    </row>
    <row r="262" spans="12:12" s="1" customFormat="1">
      <c r="L262" s="48"/>
    </row>
    <row r="263" spans="12:12" s="1" customFormat="1">
      <c r="L263" s="48"/>
    </row>
    <row r="264" spans="12:12" s="1" customFormat="1">
      <c r="L264" s="48"/>
    </row>
    <row r="265" spans="12:12" s="1" customFormat="1">
      <c r="L265" s="48"/>
    </row>
    <row r="266" spans="12:12" s="1" customFormat="1">
      <c r="L266" s="48"/>
    </row>
    <row r="267" spans="12:12" s="1" customFormat="1">
      <c r="L267" s="48"/>
    </row>
    <row r="268" spans="12:12" s="1" customFormat="1">
      <c r="L268" s="48"/>
    </row>
    <row r="269" spans="12:12" s="1" customFormat="1">
      <c r="L269" s="48"/>
    </row>
    <row r="270" spans="12:12" s="1" customFormat="1">
      <c r="L270" s="48"/>
    </row>
    <row r="271" spans="12:12" s="1" customFormat="1">
      <c r="L271" s="48"/>
    </row>
    <row r="272" spans="12:12" s="1" customFormat="1">
      <c r="L272" s="48"/>
    </row>
    <row r="273" spans="12:12" s="1" customFormat="1">
      <c r="L273" s="48"/>
    </row>
    <row r="274" spans="12:12" s="1" customFormat="1">
      <c r="L274" s="48"/>
    </row>
    <row r="275" spans="12:12" s="1" customFormat="1">
      <c r="L275" s="48"/>
    </row>
    <row r="276" spans="12:12" s="1" customFormat="1">
      <c r="L276" s="48"/>
    </row>
    <row r="277" spans="12:12" s="1" customFormat="1">
      <c r="L277" s="48"/>
    </row>
    <row r="278" spans="12:12" s="1" customFormat="1">
      <c r="L278" s="48"/>
    </row>
    <row r="279" spans="12:12" s="1" customFormat="1">
      <c r="L279" s="48"/>
    </row>
    <row r="280" spans="12:12" s="1" customFormat="1">
      <c r="L280" s="48"/>
    </row>
    <row r="281" spans="12:12" s="1" customFormat="1">
      <c r="L281" s="48"/>
    </row>
    <row r="282" spans="12:12" s="1" customFormat="1">
      <c r="L282" s="48"/>
    </row>
    <row r="283" spans="12:12" s="1" customFormat="1">
      <c r="L283" s="48"/>
    </row>
    <row r="284" spans="12:12" s="1" customFormat="1">
      <c r="L284" s="48"/>
    </row>
    <row r="285" spans="12:12" s="1" customFormat="1">
      <c r="L285" s="48"/>
    </row>
    <row r="286" spans="12:12" s="1" customFormat="1">
      <c r="L286" s="48"/>
    </row>
    <row r="287" spans="12:12" s="1" customFormat="1">
      <c r="L287" s="48"/>
    </row>
    <row r="288" spans="12:12" s="1" customFormat="1">
      <c r="L288" s="48"/>
    </row>
    <row r="289" spans="12:12" s="1" customFormat="1">
      <c r="L289" s="48"/>
    </row>
    <row r="290" spans="12:12" s="1" customFormat="1">
      <c r="L290" s="48"/>
    </row>
    <row r="291" spans="12:12" s="1" customFormat="1">
      <c r="L291" s="48"/>
    </row>
    <row r="292" spans="12:12" s="1" customFormat="1">
      <c r="L292" s="48"/>
    </row>
    <row r="293" spans="12:12" s="1" customFormat="1">
      <c r="L293" s="48"/>
    </row>
    <row r="294" spans="12:12" s="1" customFormat="1">
      <c r="L294" s="48"/>
    </row>
    <row r="295" spans="12:12" s="1" customFormat="1">
      <c r="L295" s="48"/>
    </row>
    <row r="296" spans="12:12" s="1" customFormat="1">
      <c r="L296" s="48"/>
    </row>
    <row r="297" spans="12:12" s="1" customFormat="1">
      <c r="L297" s="48"/>
    </row>
    <row r="298" spans="12:12" s="1" customFormat="1">
      <c r="L298" s="48"/>
    </row>
    <row r="299" spans="12:12" s="1" customFormat="1">
      <c r="L299" s="48"/>
    </row>
    <row r="300" spans="12:12" s="1" customFormat="1">
      <c r="L300" s="48"/>
    </row>
    <row r="301" spans="12:12" s="1" customFormat="1">
      <c r="L301" s="48"/>
    </row>
    <row r="302" spans="12:12" s="1" customFormat="1">
      <c r="L302" s="48"/>
    </row>
    <row r="303" spans="12:12" s="1" customFormat="1">
      <c r="L303" s="48"/>
    </row>
    <row r="304" spans="12:12" s="1" customFormat="1">
      <c r="L304" s="48"/>
    </row>
    <row r="305" spans="12:12" s="1" customFormat="1">
      <c r="L305" s="48"/>
    </row>
    <row r="306" spans="12:12" s="1" customFormat="1">
      <c r="L306" s="48"/>
    </row>
    <row r="307" spans="12:12" s="1" customFormat="1">
      <c r="L307" s="48"/>
    </row>
    <row r="308" spans="12:12" s="1" customFormat="1">
      <c r="L308" s="48"/>
    </row>
    <row r="309" spans="12:12" s="1" customFormat="1">
      <c r="L309" s="48"/>
    </row>
    <row r="310" spans="12:12" s="1" customFormat="1">
      <c r="L310" s="48"/>
    </row>
    <row r="311" spans="12:12" s="1" customFormat="1">
      <c r="L311" s="48"/>
    </row>
    <row r="312" spans="12:12" s="1" customFormat="1">
      <c r="L312" s="48"/>
    </row>
    <row r="313" spans="12:12" s="1" customFormat="1">
      <c r="L313" s="48"/>
    </row>
    <row r="314" spans="12:12" s="1" customFormat="1">
      <c r="L314" s="48"/>
    </row>
    <row r="315" spans="12:12" s="1" customFormat="1">
      <c r="L315" s="48"/>
    </row>
    <row r="316" spans="12:12" s="1" customFormat="1">
      <c r="L316" s="48"/>
    </row>
    <row r="317" spans="12:12" s="1" customFormat="1">
      <c r="L317" s="48"/>
    </row>
    <row r="318" spans="12:12" s="1" customFormat="1">
      <c r="L318" s="48"/>
    </row>
    <row r="319" spans="12:12" s="1" customFormat="1">
      <c r="L319" s="48"/>
    </row>
    <row r="320" spans="12:12" s="1" customFormat="1">
      <c r="L320" s="48"/>
    </row>
    <row r="321" spans="12:12" s="1" customFormat="1">
      <c r="L321" s="48"/>
    </row>
    <row r="322" spans="12:12" s="1" customFormat="1">
      <c r="L322" s="48"/>
    </row>
    <row r="323" spans="12:12" s="1" customFormat="1">
      <c r="L323" s="48"/>
    </row>
    <row r="324" spans="12:12" s="1" customFormat="1">
      <c r="L324" s="48"/>
    </row>
    <row r="325" spans="12:12" s="1" customFormat="1">
      <c r="L325" s="48"/>
    </row>
    <row r="326" spans="12:12" s="1" customFormat="1">
      <c r="L326" s="48"/>
    </row>
    <row r="327" spans="12:12" s="1" customFormat="1">
      <c r="L327" s="48"/>
    </row>
    <row r="328" spans="12:12" s="1" customFormat="1">
      <c r="L328" s="48"/>
    </row>
    <row r="329" spans="12:12" s="1" customFormat="1">
      <c r="L329" s="48"/>
    </row>
    <row r="330" spans="12:12" s="1" customFormat="1">
      <c r="L330" s="48"/>
    </row>
    <row r="331" spans="12:12" s="1" customFormat="1">
      <c r="L331" s="48"/>
    </row>
    <row r="332" spans="12:12" s="1" customFormat="1">
      <c r="L332" s="48"/>
    </row>
    <row r="333" spans="12:12" s="1" customFormat="1">
      <c r="L333" s="48"/>
    </row>
    <row r="334" spans="12:12" s="1" customFormat="1">
      <c r="L334" s="48"/>
    </row>
    <row r="335" spans="12:12" s="1" customFormat="1">
      <c r="L335" s="48"/>
    </row>
    <row r="336" spans="12:12" s="1" customFormat="1">
      <c r="L336" s="48"/>
    </row>
    <row r="337" spans="12:12" s="1" customFormat="1">
      <c r="L337" s="48"/>
    </row>
    <row r="338" spans="12:12" s="1" customFormat="1">
      <c r="L338" s="48"/>
    </row>
    <row r="339" spans="12:12" s="1" customFormat="1">
      <c r="L339" s="48"/>
    </row>
    <row r="340" spans="12:12" s="1" customFormat="1">
      <c r="L340" s="48"/>
    </row>
    <row r="341" spans="12:12" s="1" customFormat="1">
      <c r="L341" s="48"/>
    </row>
    <row r="342" spans="12:12" s="1" customFormat="1">
      <c r="L342" s="48"/>
    </row>
    <row r="343" spans="12:12" s="1" customFormat="1">
      <c r="L343" s="48"/>
    </row>
    <row r="344" spans="12:12" s="1" customFormat="1">
      <c r="L344" s="48"/>
    </row>
    <row r="345" spans="12:12" s="1" customFormat="1">
      <c r="L345" s="48"/>
    </row>
    <row r="346" spans="12:12" s="1" customFormat="1">
      <c r="L346" s="48"/>
    </row>
    <row r="347" spans="12:12" s="1" customFormat="1">
      <c r="L347" s="48"/>
    </row>
    <row r="348" spans="12:12" s="1" customFormat="1">
      <c r="L348" s="48"/>
    </row>
    <row r="349" spans="12:12" s="1" customFormat="1">
      <c r="L349" s="48"/>
    </row>
    <row r="350" spans="12:12" s="1" customFormat="1">
      <c r="L350" s="48"/>
    </row>
    <row r="351" spans="12:12" s="1" customFormat="1">
      <c r="L351" s="48"/>
    </row>
    <row r="352" spans="12:12" s="1" customFormat="1">
      <c r="L352" s="48"/>
    </row>
    <row r="353" spans="12:12" s="1" customFormat="1">
      <c r="L353" s="48"/>
    </row>
    <row r="354" spans="12:12" s="1" customFormat="1">
      <c r="L354" s="48"/>
    </row>
    <row r="355" spans="12:12" s="1" customFormat="1">
      <c r="L355" s="48"/>
    </row>
    <row r="356" spans="12:12" s="1" customFormat="1">
      <c r="L356" s="48"/>
    </row>
    <row r="357" spans="12:12" s="1" customFormat="1">
      <c r="L357" s="48"/>
    </row>
    <row r="358" spans="12:12" s="1" customFormat="1">
      <c r="L358" s="48"/>
    </row>
    <row r="359" spans="12:12" s="1" customFormat="1">
      <c r="L359" s="48"/>
    </row>
    <row r="360" spans="12:12" s="1" customFormat="1">
      <c r="L360" s="48"/>
    </row>
    <row r="361" spans="12:12" s="1" customFormat="1">
      <c r="L361" s="48"/>
    </row>
    <row r="362" spans="12:12" s="1" customFormat="1">
      <c r="L362" s="48"/>
    </row>
    <row r="363" spans="12:12" s="1" customFormat="1">
      <c r="L363" s="48"/>
    </row>
    <row r="364" spans="12:12" s="1" customFormat="1">
      <c r="L364" s="48"/>
    </row>
    <row r="365" spans="12:12" s="1" customFormat="1">
      <c r="L365" s="48"/>
    </row>
    <row r="366" spans="12:12" s="1" customFormat="1">
      <c r="L366" s="48"/>
    </row>
    <row r="367" spans="12:12" s="1" customFormat="1">
      <c r="L367" s="48"/>
    </row>
    <row r="368" spans="12:12" s="1" customFormat="1">
      <c r="L368" s="48"/>
    </row>
    <row r="369" spans="12:12" s="1" customFormat="1">
      <c r="L369" s="48"/>
    </row>
    <row r="370" spans="12:12" s="1" customFormat="1">
      <c r="L370" s="48"/>
    </row>
    <row r="371" spans="12:12" s="1" customFormat="1">
      <c r="L371" s="48"/>
    </row>
    <row r="372" spans="12:12" s="1" customFormat="1">
      <c r="L372" s="48"/>
    </row>
    <row r="373" spans="12:12" s="1" customFormat="1">
      <c r="L373" s="48"/>
    </row>
    <row r="374" spans="12:12" s="1" customFormat="1">
      <c r="L374" s="48"/>
    </row>
    <row r="375" spans="12:12" s="1" customFormat="1">
      <c r="L375" s="48"/>
    </row>
    <row r="376" spans="12:12" s="1" customFormat="1">
      <c r="L376" s="48"/>
    </row>
    <row r="377" spans="12:12" s="1" customFormat="1">
      <c r="L377" s="48"/>
    </row>
    <row r="378" spans="12:12" s="1" customFormat="1">
      <c r="L378" s="48"/>
    </row>
    <row r="379" spans="12:12" s="1" customFormat="1">
      <c r="L379" s="48"/>
    </row>
    <row r="380" spans="12:12" s="1" customFormat="1">
      <c r="L380" s="48"/>
    </row>
    <row r="381" spans="12:12" s="1" customFormat="1">
      <c r="L381" s="48"/>
    </row>
    <row r="382" spans="12:12" s="1" customFormat="1">
      <c r="L382" s="48"/>
    </row>
    <row r="383" spans="12:12" s="1" customFormat="1">
      <c r="L383" s="48"/>
    </row>
    <row r="384" spans="12:12" s="1" customFormat="1">
      <c r="L384" s="48"/>
    </row>
    <row r="385" spans="12:12" s="1" customFormat="1">
      <c r="L385" s="48"/>
    </row>
    <row r="386" spans="12:12" s="1" customFormat="1">
      <c r="L386" s="48"/>
    </row>
    <row r="387" spans="12:12" s="1" customFormat="1">
      <c r="L387" s="48"/>
    </row>
    <row r="388" spans="12:12" s="1" customFormat="1">
      <c r="L388" s="48"/>
    </row>
    <row r="389" spans="12:12" s="1" customFormat="1">
      <c r="L389" s="48"/>
    </row>
    <row r="390" spans="12:12" s="1" customFormat="1">
      <c r="L390" s="48"/>
    </row>
    <row r="391" spans="12:12" s="1" customFormat="1">
      <c r="L391" s="48"/>
    </row>
    <row r="392" spans="12:12" s="1" customFormat="1">
      <c r="L392" s="48"/>
    </row>
    <row r="393" spans="12:12" s="1" customFormat="1">
      <c r="L393" s="48"/>
    </row>
    <row r="394" spans="12:12" s="1" customFormat="1">
      <c r="L394" s="48"/>
    </row>
    <row r="395" spans="12:12" s="1" customFormat="1">
      <c r="L395" s="48"/>
    </row>
    <row r="396" spans="12:12" s="1" customFormat="1">
      <c r="L396" s="48"/>
    </row>
    <row r="397" spans="12:12" s="1" customFormat="1">
      <c r="L397" s="48"/>
    </row>
    <row r="398" spans="12:12" s="1" customFormat="1">
      <c r="L398" s="48"/>
    </row>
    <row r="399" spans="12:12" s="1" customFormat="1">
      <c r="L399" s="48"/>
    </row>
    <row r="400" spans="12:12" s="1" customFormat="1">
      <c r="L400" s="48"/>
    </row>
    <row r="401" spans="12:12" s="1" customFormat="1">
      <c r="L401" s="48"/>
    </row>
    <row r="402" spans="12:12" s="1" customFormat="1">
      <c r="L402" s="48"/>
    </row>
    <row r="403" spans="12:12" s="1" customFormat="1">
      <c r="L403" s="48"/>
    </row>
    <row r="404" spans="12:12" s="1" customFormat="1">
      <c r="L404" s="48"/>
    </row>
    <row r="405" spans="12:12" s="1" customFormat="1">
      <c r="L405" s="48"/>
    </row>
    <row r="406" spans="12:12" s="1" customFormat="1">
      <c r="L406" s="48"/>
    </row>
    <row r="407" spans="12:12" s="1" customFormat="1">
      <c r="L407" s="48"/>
    </row>
    <row r="408" spans="12:12" s="1" customFormat="1">
      <c r="L408" s="48"/>
    </row>
    <row r="409" spans="12:12" s="1" customFormat="1">
      <c r="L409" s="48"/>
    </row>
    <row r="410" spans="12:12" s="1" customFormat="1">
      <c r="L410" s="48"/>
    </row>
    <row r="411" spans="12:12" s="1" customFormat="1">
      <c r="L411" s="48"/>
    </row>
    <row r="412" spans="12:12" s="1" customFormat="1">
      <c r="L412" s="48"/>
    </row>
    <row r="413" spans="12:12" s="1" customFormat="1">
      <c r="L413" s="48"/>
    </row>
    <row r="414" spans="12:12" s="1" customFormat="1">
      <c r="L414" s="48"/>
    </row>
    <row r="415" spans="12:12" s="1" customFormat="1">
      <c r="L415" s="48"/>
    </row>
    <row r="416" spans="12:12" s="1" customFormat="1">
      <c r="L416" s="48"/>
    </row>
    <row r="417" spans="12:12" s="1" customFormat="1">
      <c r="L417" s="48"/>
    </row>
    <row r="418" spans="12:12" s="1" customFormat="1">
      <c r="L418" s="48"/>
    </row>
    <row r="419" spans="12:12" s="1" customFormat="1">
      <c r="L419" s="48"/>
    </row>
    <row r="420" spans="12:12" s="1" customFormat="1">
      <c r="L420" s="48"/>
    </row>
    <row r="421" spans="12:12" s="1" customFormat="1">
      <c r="L421" s="48"/>
    </row>
    <row r="422" spans="12:12" s="1" customFormat="1">
      <c r="L422" s="48"/>
    </row>
    <row r="423" spans="12:12" s="1" customFormat="1">
      <c r="L423" s="48"/>
    </row>
    <row r="424" spans="12:12" s="1" customFormat="1">
      <c r="L424" s="48"/>
    </row>
    <row r="425" spans="12:12" s="1" customFormat="1">
      <c r="L425" s="48"/>
    </row>
    <row r="426" spans="12:12" s="1" customFormat="1">
      <c r="L426" s="48"/>
    </row>
    <row r="427" spans="12:12" s="1" customFormat="1">
      <c r="L427" s="48"/>
    </row>
    <row r="428" spans="12:12" s="1" customFormat="1">
      <c r="L428" s="48"/>
    </row>
    <row r="429" spans="12:12" s="1" customFormat="1">
      <c r="L429" s="48"/>
    </row>
    <row r="430" spans="12:12" s="1" customFormat="1">
      <c r="L430" s="48"/>
    </row>
    <row r="431" spans="12:12" s="1" customFormat="1">
      <c r="L431" s="48"/>
    </row>
    <row r="432" spans="12:12" s="1" customFormat="1">
      <c r="L432" s="48"/>
    </row>
    <row r="433" spans="12:12" s="1" customFormat="1">
      <c r="L433" s="48"/>
    </row>
    <row r="434" spans="12:12" s="1" customFormat="1">
      <c r="L434" s="48"/>
    </row>
    <row r="435" spans="12:12" s="1" customFormat="1">
      <c r="L435" s="48"/>
    </row>
    <row r="436" spans="12:12" s="1" customFormat="1">
      <c r="L436" s="48"/>
    </row>
    <row r="437" spans="12:12" s="1" customFormat="1">
      <c r="L437" s="48"/>
    </row>
    <row r="438" spans="12:12" s="1" customFormat="1">
      <c r="L438" s="48"/>
    </row>
    <row r="439" spans="12:12" s="1" customFormat="1">
      <c r="L439" s="48"/>
    </row>
    <row r="440" spans="12:12" s="1" customFormat="1">
      <c r="L440" s="48"/>
    </row>
    <row r="441" spans="12:12" s="1" customFormat="1">
      <c r="L441" s="48"/>
    </row>
    <row r="442" spans="12:12" s="1" customFormat="1">
      <c r="L442" s="48"/>
    </row>
    <row r="443" spans="12:12" s="1" customFormat="1">
      <c r="L443" s="48"/>
    </row>
    <row r="444" spans="12:12" s="1" customFormat="1">
      <c r="L444" s="48"/>
    </row>
    <row r="445" spans="12:12" s="1" customFormat="1">
      <c r="L445" s="48"/>
    </row>
    <row r="446" spans="12:12" s="1" customFormat="1">
      <c r="L446" s="48"/>
    </row>
    <row r="447" spans="12:12" s="1" customFormat="1">
      <c r="L447" s="48"/>
    </row>
    <row r="448" spans="12:12" s="1" customFormat="1">
      <c r="L448" s="48"/>
    </row>
    <row r="449" spans="12:12" s="1" customFormat="1">
      <c r="L449" s="48"/>
    </row>
    <row r="450" spans="12:12" s="1" customFormat="1">
      <c r="L450" s="48"/>
    </row>
    <row r="451" spans="12:12" s="1" customFormat="1">
      <c r="L451" s="48"/>
    </row>
    <row r="452" spans="12:12" s="1" customFormat="1">
      <c r="L452" s="48"/>
    </row>
    <row r="453" spans="12:12" s="1" customFormat="1">
      <c r="L453" s="48"/>
    </row>
    <row r="454" spans="12:12" s="1" customFormat="1">
      <c r="L454" s="48"/>
    </row>
    <row r="455" spans="12:12" s="1" customFormat="1">
      <c r="L455" s="48"/>
    </row>
    <row r="456" spans="12:12" s="1" customFormat="1">
      <c r="L456" s="48"/>
    </row>
    <row r="457" spans="12:12" s="1" customFormat="1">
      <c r="L457" s="48"/>
    </row>
    <row r="458" spans="12:12" s="1" customFormat="1">
      <c r="L458" s="48"/>
    </row>
    <row r="459" spans="12:12" s="1" customFormat="1">
      <c r="L459" s="48"/>
    </row>
    <row r="460" spans="12:12" s="1" customFormat="1">
      <c r="L460" s="48"/>
    </row>
    <row r="461" spans="12:12" s="1" customFormat="1">
      <c r="L461" s="48"/>
    </row>
    <row r="462" spans="12:12" s="1" customFormat="1">
      <c r="L462" s="48"/>
    </row>
    <row r="463" spans="12:12" s="1" customFormat="1">
      <c r="L463" s="48"/>
    </row>
    <row r="464" spans="12:12" s="1" customFormat="1">
      <c r="L464" s="48"/>
    </row>
    <row r="465" spans="12:12" s="1" customFormat="1">
      <c r="L465" s="48"/>
    </row>
    <row r="466" spans="12:12" s="1" customFormat="1">
      <c r="L466" s="48"/>
    </row>
    <row r="467" spans="12:12" s="1" customFormat="1">
      <c r="L467" s="48"/>
    </row>
    <row r="468" spans="12:12" s="1" customFormat="1">
      <c r="L468" s="48"/>
    </row>
    <row r="469" spans="12:12" s="1" customFormat="1">
      <c r="L469" s="48"/>
    </row>
    <row r="470" spans="12:12" s="1" customFormat="1">
      <c r="L470" s="48"/>
    </row>
    <row r="471" spans="12:12" s="1" customFormat="1">
      <c r="L471" s="48"/>
    </row>
    <row r="472" spans="12:12" s="1" customFormat="1">
      <c r="L472" s="48"/>
    </row>
    <row r="473" spans="12:12" s="1" customFormat="1">
      <c r="L473" s="48"/>
    </row>
    <row r="474" spans="12:12" s="1" customFormat="1">
      <c r="L474" s="48"/>
    </row>
    <row r="475" spans="12:12" s="1" customFormat="1">
      <c r="L475" s="48"/>
    </row>
    <row r="476" spans="12:12" s="1" customFormat="1">
      <c r="L476" s="48"/>
    </row>
    <row r="477" spans="12:12" s="1" customFormat="1">
      <c r="L477" s="48"/>
    </row>
    <row r="478" spans="12:12" s="1" customFormat="1">
      <c r="L478" s="48"/>
    </row>
    <row r="479" spans="12:12" s="1" customFormat="1">
      <c r="L479" s="48"/>
    </row>
    <row r="480" spans="12:12" s="1" customFormat="1">
      <c r="L480" s="48"/>
    </row>
    <row r="481" spans="12:12" s="1" customFormat="1">
      <c r="L481" s="48"/>
    </row>
    <row r="482" spans="12:12" s="1" customFormat="1">
      <c r="L482" s="48"/>
    </row>
    <row r="483" spans="12:12" s="1" customFormat="1">
      <c r="L483" s="48"/>
    </row>
    <row r="484" spans="12:12" s="1" customFormat="1">
      <c r="L484" s="48"/>
    </row>
    <row r="485" spans="12:12" s="1" customFormat="1">
      <c r="L485" s="48"/>
    </row>
    <row r="486" spans="12:12" s="1" customFormat="1">
      <c r="L486" s="48"/>
    </row>
    <row r="487" spans="12:12" s="1" customFormat="1">
      <c r="L487" s="48"/>
    </row>
    <row r="488" spans="12:12" s="1" customFormat="1">
      <c r="L488" s="48"/>
    </row>
    <row r="489" spans="12:12" s="1" customFormat="1">
      <c r="L489" s="48"/>
    </row>
    <row r="490" spans="12:12" s="1" customFormat="1">
      <c r="L490" s="48"/>
    </row>
    <row r="491" spans="12:12" s="1" customFormat="1">
      <c r="L491" s="48"/>
    </row>
    <row r="492" spans="12:12" s="1" customFormat="1">
      <c r="L492" s="48"/>
    </row>
    <row r="493" spans="12:12" s="1" customFormat="1">
      <c r="L493" s="48"/>
    </row>
    <row r="494" spans="12:12" s="1" customFormat="1">
      <c r="L494" s="48"/>
    </row>
    <row r="495" spans="12:12" s="1" customFormat="1">
      <c r="L495" s="48"/>
    </row>
    <row r="496" spans="12:12" s="1" customFormat="1">
      <c r="L496" s="48"/>
    </row>
    <row r="497" spans="12:12" s="1" customFormat="1">
      <c r="L497" s="48"/>
    </row>
    <row r="498" spans="12:12" s="1" customFormat="1">
      <c r="L498" s="48"/>
    </row>
    <row r="499" spans="12:12" s="1" customFormat="1">
      <c r="L499" s="48"/>
    </row>
    <row r="500" spans="12:12" s="1" customFormat="1">
      <c r="L500" s="48"/>
    </row>
    <row r="501" spans="12:12" s="1" customFormat="1">
      <c r="L501" s="48"/>
    </row>
    <row r="502" spans="12:12" s="1" customFormat="1">
      <c r="L502" s="48"/>
    </row>
    <row r="503" spans="12:12" s="1" customFormat="1">
      <c r="L503" s="48"/>
    </row>
    <row r="504" spans="12:12" s="1" customFormat="1">
      <c r="L504" s="48"/>
    </row>
    <row r="505" spans="12:12" s="1" customFormat="1">
      <c r="L505" s="48"/>
    </row>
    <row r="506" spans="12:12" s="1" customFormat="1">
      <c r="L506" s="48"/>
    </row>
    <row r="507" spans="12:12" s="1" customFormat="1">
      <c r="L507" s="48"/>
    </row>
    <row r="508" spans="12:12" s="1" customFormat="1">
      <c r="L508" s="48"/>
    </row>
    <row r="509" spans="12:12" s="1" customFormat="1">
      <c r="L509" s="48"/>
    </row>
    <row r="510" spans="12:12" s="1" customFormat="1">
      <c r="L510" s="48"/>
    </row>
    <row r="511" spans="12:12" s="1" customFormat="1">
      <c r="L511" s="48"/>
    </row>
    <row r="512" spans="12:12" s="1" customFormat="1">
      <c r="L512" s="48"/>
    </row>
    <row r="513" spans="12:12" s="1" customFormat="1">
      <c r="L513" s="48"/>
    </row>
    <row r="514" spans="12:12" s="1" customFormat="1">
      <c r="L514" s="48"/>
    </row>
    <row r="515" spans="12:12" s="1" customFormat="1">
      <c r="L515" s="48"/>
    </row>
    <row r="516" spans="12:12" s="1" customFormat="1">
      <c r="L516" s="48"/>
    </row>
    <row r="517" spans="12:12" s="1" customFormat="1">
      <c r="L517" s="48"/>
    </row>
    <row r="518" spans="12:12" s="1" customFormat="1">
      <c r="L518" s="48"/>
    </row>
    <row r="519" spans="12:12" s="1" customFormat="1">
      <c r="L519" s="48"/>
    </row>
    <row r="520" spans="12:12" s="1" customFormat="1">
      <c r="L520" s="48"/>
    </row>
    <row r="521" spans="12:12" s="1" customFormat="1">
      <c r="L521" s="48"/>
    </row>
    <row r="522" spans="12:12" s="1" customFormat="1">
      <c r="L522" s="48"/>
    </row>
    <row r="523" spans="12:12" s="1" customFormat="1">
      <c r="L523" s="48"/>
    </row>
    <row r="524" spans="12:12" s="1" customFormat="1">
      <c r="L524" s="48"/>
    </row>
    <row r="525" spans="12:12" s="1" customFormat="1">
      <c r="L525" s="48"/>
    </row>
    <row r="526" spans="12:12" s="1" customFormat="1">
      <c r="L526" s="48"/>
    </row>
    <row r="527" spans="12:12" s="1" customFormat="1">
      <c r="L527" s="48"/>
    </row>
    <row r="528" spans="12:12" s="1" customFormat="1">
      <c r="L528" s="48"/>
    </row>
    <row r="529" spans="12:12" s="1" customFormat="1">
      <c r="L529" s="48"/>
    </row>
    <row r="530" spans="12:12" s="1" customFormat="1">
      <c r="L530" s="48"/>
    </row>
    <row r="531" spans="12:12" s="1" customFormat="1">
      <c r="L531" s="48"/>
    </row>
    <row r="532" spans="12:12" s="1" customFormat="1">
      <c r="L532" s="48"/>
    </row>
    <row r="533" spans="12:12" s="1" customFormat="1">
      <c r="L533" s="48"/>
    </row>
    <row r="534" spans="12:12" s="1" customFormat="1">
      <c r="L534" s="48"/>
    </row>
    <row r="535" spans="12:12" s="1" customFormat="1">
      <c r="L535" s="48"/>
    </row>
    <row r="536" spans="12:12" s="1" customFormat="1">
      <c r="L536" s="48"/>
    </row>
    <row r="537" spans="12:12" s="1" customFormat="1">
      <c r="L537" s="48"/>
    </row>
    <row r="538" spans="12:12" s="1" customFormat="1">
      <c r="L538" s="48"/>
    </row>
    <row r="539" spans="12:12" s="1" customFormat="1">
      <c r="L539" s="48"/>
    </row>
    <row r="540" spans="12:12" s="1" customFormat="1">
      <c r="L540" s="48"/>
    </row>
    <row r="541" spans="12:12" s="1" customFormat="1">
      <c r="L541" s="48"/>
    </row>
    <row r="542" spans="12:12" s="1" customFormat="1">
      <c r="L542" s="48"/>
    </row>
    <row r="543" spans="12:12" s="1" customFormat="1">
      <c r="L543" s="48"/>
    </row>
    <row r="544" spans="12:12" s="1" customFormat="1">
      <c r="L544" s="48"/>
    </row>
    <row r="545" spans="12:12" s="1" customFormat="1">
      <c r="L545" s="48"/>
    </row>
    <row r="546" spans="12:12" s="1" customFormat="1">
      <c r="L546" s="48"/>
    </row>
    <row r="547" spans="12:12" s="1" customFormat="1">
      <c r="L547" s="48"/>
    </row>
    <row r="548" spans="12:12" s="1" customFormat="1">
      <c r="L548" s="48"/>
    </row>
    <row r="549" spans="12:12" s="1" customFormat="1">
      <c r="L549" s="48"/>
    </row>
    <row r="550" spans="12:12" s="1" customFormat="1">
      <c r="L550" s="48"/>
    </row>
    <row r="551" spans="12:12" s="1" customFormat="1">
      <c r="L551" s="48"/>
    </row>
    <row r="552" spans="12:12" s="1" customFormat="1">
      <c r="L552" s="48"/>
    </row>
    <row r="553" spans="12:12" s="1" customFormat="1">
      <c r="L553" s="48"/>
    </row>
    <row r="554" spans="12:12" s="1" customFormat="1">
      <c r="L554" s="48"/>
    </row>
    <row r="555" spans="12:12" s="1" customFormat="1">
      <c r="L555" s="48"/>
    </row>
    <row r="556" spans="12:12" s="1" customFormat="1">
      <c r="L556" s="48"/>
    </row>
    <row r="557" spans="12:12" s="1" customFormat="1">
      <c r="L557" s="48"/>
    </row>
    <row r="558" spans="12:12" s="1" customFormat="1">
      <c r="L558" s="48"/>
    </row>
    <row r="559" spans="12:12" s="1" customFormat="1">
      <c r="L559" s="48"/>
    </row>
    <row r="560" spans="12:12" s="1" customFormat="1">
      <c r="L560" s="48"/>
    </row>
    <row r="561" spans="12:12" s="1" customFormat="1">
      <c r="L561" s="48"/>
    </row>
    <row r="562" spans="12:12" s="1" customFormat="1">
      <c r="L562" s="48"/>
    </row>
    <row r="563" spans="12:12" s="1" customFormat="1">
      <c r="L563" s="48"/>
    </row>
    <row r="564" spans="12:12" s="1" customFormat="1">
      <c r="L564" s="48"/>
    </row>
    <row r="565" spans="12:12" s="1" customFormat="1">
      <c r="L565" s="48"/>
    </row>
    <row r="566" spans="12:12" s="1" customFormat="1">
      <c r="L566" s="48"/>
    </row>
    <row r="567" spans="12:12" s="1" customFormat="1">
      <c r="L567" s="48"/>
    </row>
    <row r="568" spans="12:12" s="1" customFormat="1">
      <c r="L568" s="48"/>
    </row>
    <row r="569" spans="12:12" s="1" customFormat="1">
      <c r="L569" s="48"/>
    </row>
    <row r="570" spans="12:12" s="1" customFormat="1">
      <c r="L570" s="48"/>
    </row>
    <row r="571" spans="12:12" s="1" customFormat="1">
      <c r="L571" s="48"/>
    </row>
    <row r="572" spans="12:12" s="1" customFormat="1">
      <c r="L572" s="48"/>
    </row>
    <row r="573" spans="12:12" s="1" customFormat="1">
      <c r="L573" s="48"/>
    </row>
    <row r="574" spans="12:12" s="1" customFormat="1">
      <c r="L574" s="48"/>
    </row>
    <row r="575" spans="12:12" s="1" customFormat="1">
      <c r="L575" s="48"/>
    </row>
    <row r="576" spans="12:12" s="1" customFormat="1">
      <c r="L576" s="48"/>
    </row>
    <row r="577" spans="12:12" s="1" customFormat="1">
      <c r="L577" s="48"/>
    </row>
    <row r="578" spans="12:12" s="1" customFormat="1">
      <c r="L578" s="48"/>
    </row>
    <row r="579" spans="12:12" s="1" customFormat="1">
      <c r="L579" s="48"/>
    </row>
    <row r="580" spans="12:12" s="1" customFormat="1">
      <c r="L580" s="48"/>
    </row>
    <row r="581" spans="12:12" s="1" customFormat="1">
      <c r="L581" s="48"/>
    </row>
    <row r="582" spans="12:12" s="1" customFormat="1">
      <c r="L582" s="48"/>
    </row>
    <row r="583" spans="12:12" s="1" customFormat="1">
      <c r="L583" s="48"/>
    </row>
    <row r="584" spans="12:12" s="1" customFormat="1">
      <c r="L584" s="48"/>
    </row>
    <row r="585" spans="12:12" s="1" customFormat="1">
      <c r="L585" s="48"/>
    </row>
    <row r="586" spans="12:12" s="1" customFormat="1">
      <c r="L586" s="48"/>
    </row>
    <row r="587" spans="12:12" s="1" customFormat="1">
      <c r="L587" s="48"/>
    </row>
    <row r="588" spans="12:12" s="1" customFormat="1">
      <c r="L588" s="48"/>
    </row>
    <row r="589" spans="12:12" s="1" customFormat="1">
      <c r="L589" s="48"/>
    </row>
    <row r="590" spans="12:12" s="1" customFormat="1">
      <c r="L590" s="48"/>
    </row>
    <row r="591" spans="12:12" s="1" customFormat="1">
      <c r="L591" s="48"/>
    </row>
    <row r="592" spans="12:12" s="1" customFormat="1">
      <c r="L592" s="48"/>
    </row>
    <row r="593" spans="12:12" s="1" customFormat="1">
      <c r="L593" s="48"/>
    </row>
    <row r="594" spans="12:12" s="1" customFormat="1">
      <c r="L594" s="48"/>
    </row>
    <row r="595" spans="12:12" s="1" customFormat="1">
      <c r="L595" s="48"/>
    </row>
    <row r="596" spans="12:12" s="1" customFormat="1">
      <c r="L596" s="48"/>
    </row>
    <row r="597" spans="12:12" s="1" customFormat="1">
      <c r="L597" s="48"/>
    </row>
    <row r="598" spans="12:12" s="1" customFormat="1">
      <c r="L598" s="48"/>
    </row>
    <row r="599" spans="12:12" s="1" customFormat="1">
      <c r="L599" s="48"/>
    </row>
    <row r="600" spans="12:12" s="1" customFormat="1">
      <c r="L600" s="48"/>
    </row>
    <row r="601" spans="12:12" s="1" customFormat="1">
      <c r="L601" s="48"/>
    </row>
    <row r="602" spans="12:12" s="1" customFormat="1">
      <c r="L602" s="48"/>
    </row>
    <row r="603" spans="12:12" s="1" customFormat="1">
      <c r="L603" s="48"/>
    </row>
    <row r="604" spans="12:12" s="1" customFormat="1">
      <c r="L604" s="48"/>
    </row>
    <row r="605" spans="12:12" s="1" customFormat="1">
      <c r="L605" s="48"/>
    </row>
    <row r="606" spans="12:12" s="1" customFormat="1">
      <c r="L606" s="48"/>
    </row>
    <row r="607" spans="12:12" s="1" customFormat="1">
      <c r="L607" s="48"/>
    </row>
    <row r="608" spans="12:12" s="1" customFormat="1">
      <c r="L608" s="48"/>
    </row>
    <row r="609" spans="12:12" s="1" customFormat="1">
      <c r="L609" s="48"/>
    </row>
    <row r="610" spans="12:12" s="1" customFormat="1">
      <c r="L610" s="48"/>
    </row>
    <row r="611" spans="12:12" s="1" customFormat="1">
      <c r="L611" s="48"/>
    </row>
    <row r="612" spans="12:12" s="1" customFormat="1">
      <c r="L612" s="48"/>
    </row>
    <row r="613" spans="12:12" s="1" customFormat="1">
      <c r="L613" s="48"/>
    </row>
    <row r="614" spans="12:12" s="1" customFormat="1">
      <c r="L614" s="48"/>
    </row>
    <row r="615" spans="12:12" s="1" customFormat="1">
      <c r="L615" s="48"/>
    </row>
    <row r="616" spans="12:12" s="1" customFormat="1">
      <c r="L616" s="48"/>
    </row>
    <row r="617" spans="12:12" s="1" customFormat="1">
      <c r="L617" s="48"/>
    </row>
    <row r="618" spans="12:12" s="1" customFormat="1">
      <c r="L618" s="48"/>
    </row>
    <row r="619" spans="12:12" s="1" customFormat="1">
      <c r="L619" s="48"/>
    </row>
    <row r="620" spans="12:12" s="1" customFormat="1">
      <c r="L620" s="48"/>
    </row>
    <row r="621" spans="12:12" s="1" customFormat="1">
      <c r="L621" s="48"/>
    </row>
    <row r="622" spans="12:12" s="1" customFormat="1">
      <c r="L622" s="48"/>
    </row>
    <row r="623" spans="12:12" s="1" customFormat="1">
      <c r="L623" s="48"/>
    </row>
    <row r="624" spans="12:12" s="1" customFormat="1">
      <c r="L624" s="48"/>
    </row>
    <row r="625" spans="12:12" s="1" customFormat="1">
      <c r="L625" s="48"/>
    </row>
    <row r="626" spans="12:12" s="1" customFormat="1">
      <c r="L626" s="48"/>
    </row>
    <row r="627" spans="12:12" s="1" customFormat="1">
      <c r="L627" s="48"/>
    </row>
    <row r="628" spans="12:12" s="1" customFormat="1">
      <c r="L628" s="48"/>
    </row>
    <row r="629" spans="12:12" s="1" customFormat="1">
      <c r="L629" s="48"/>
    </row>
    <row r="630" spans="12:12" s="1" customFormat="1">
      <c r="L630" s="48"/>
    </row>
    <row r="631" spans="12:12" s="1" customFormat="1">
      <c r="L631" s="48"/>
    </row>
    <row r="632" spans="12:12" s="1" customFormat="1">
      <c r="L632" s="48"/>
    </row>
    <row r="633" spans="12:12" s="1" customFormat="1">
      <c r="L633" s="48"/>
    </row>
    <row r="634" spans="12:12" s="1" customFormat="1">
      <c r="L634" s="48"/>
    </row>
    <row r="635" spans="12:12" s="1" customFormat="1">
      <c r="L635" s="48"/>
    </row>
    <row r="636" spans="12:12" s="1" customFormat="1">
      <c r="L636" s="48"/>
    </row>
    <row r="637" spans="12:12" s="1" customFormat="1">
      <c r="L637" s="48"/>
    </row>
    <row r="638" spans="12:12" s="1" customFormat="1">
      <c r="L638" s="48"/>
    </row>
    <row r="639" spans="12:12" s="1" customFormat="1">
      <c r="L639" s="48"/>
    </row>
    <row r="640" spans="12:12" s="1" customFormat="1">
      <c r="L640" s="48"/>
    </row>
    <row r="641" spans="12:12" s="1" customFormat="1">
      <c r="L641" s="48"/>
    </row>
    <row r="642" spans="12:12" s="1" customFormat="1">
      <c r="L642" s="48"/>
    </row>
    <row r="643" spans="12:12" s="1" customFormat="1">
      <c r="L643" s="48"/>
    </row>
    <row r="644" spans="12:12" s="1" customFormat="1">
      <c r="L644" s="48"/>
    </row>
    <row r="645" spans="12:12" s="1" customFormat="1">
      <c r="L645" s="48"/>
    </row>
    <row r="646" spans="12:12" s="1" customFormat="1">
      <c r="L646" s="48"/>
    </row>
    <row r="647" spans="12:12" s="1" customFormat="1">
      <c r="L647" s="48"/>
    </row>
    <row r="648" spans="12:12" s="1" customFormat="1">
      <c r="L648" s="48"/>
    </row>
    <row r="649" spans="12:12" s="1" customFormat="1">
      <c r="L649" s="48"/>
    </row>
    <row r="650" spans="12:12" s="1" customFormat="1">
      <c r="L650" s="48"/>
    </row>
    <row r="651" spans="12:12" s="1" customFormat="1">
      <c r="L651" s="48"/>
    </row>
    <row r="652" spans="12:12" s="1" customFormat="1">
      <c r="L652" s="48"/>
    </row>
    <row r="653" spans="12:12" s="1" customFormat="1">
      <c r="L653" s="48"/>
    </row>
    <row r="654" spans="12:12" s="1" customFormat="1">
      <c r="L654" s="48"/>
    </row>
    <row r="655" spans="12:12" s="1" customFormat="1">
      <c r="L655" s="48"/>
    </row>
    <row r="656" spans="12:12" s="1" customFormat="1">
      <c r="L656" s="48"/>
    </row>
    <row r="657" spans="12:12" s="1" customFormat="1">
      <c r="L657" s="48"/>
    </row>
    <row r="658" spans="12:12" s="1" customFormat="1">
      <c r="L658" s="48"/>
    </row>
    <row r="659" spans="12:12" s="1" customFormat="1">
      <c r="L659" s="48"/>
    </row>
    <row r="660" spans="12:12" s="1" customFormat="1">
      <c r="L660" s="48"/>
    </row>
    <row r="661" spans="12:12" s="1" customFormat="1">
      <c r="L661" s="48"/>
    </row>
    <row r="662" spans="12:12" s="1" customFormat="1">
      <c r="L662" s="48"/>
    </row>
    <row r="663" spans="12:12" s="1" customFormat="1">
      <c r="L663" s="48"/>
    </row>
    <row r="664" spans="12:12" s="1" customFormat="1">
      <c r="L664" s="48"/>
    </row>
    <row r="665" spans="12:12" s="1" customFormat="1">
      <c r="L665" s="48"/>
    </row>
    <row r="666" spans="12:12" s="1" customFormat="1">
      <c r="L666" s="48"/>
    </row>
    <row r="667" spans="12:12" s="1" customFormat="1">
      <c r="L667" s="48"/>
    </row>
    <row r="668" spans="12:12" s="1" customFormat="1">
      <c r="L668" s="48"/>
    </row>
    <row r="669" spans="12:12" s="1" customFormat="1">
      <c r="L669" s="48"/>
    </row>
    <row r="670" spans="12:12" s="1" customFormat="1">
      <c r="L670" s="48"/>
    </row>
    <row r="671" spans="12:12" s="1" customFormat="1">
      <c r="L671" s="48"/>
    </row>
    <row r="672" spans="12:12" s="1" customFormat="1">
      <c r="L672" s="48"/>
    </row>
    <row r="673" spans="12:12" s="1" customFormat="1">
      <c r="L673" s="48"/>
    </row>
    <row r="674" spans="12:12" s="1" customFormat="1">
      <c r="L674" s="48"/>
    </row>
    <row r="675" spans="12:12" s="1" customFormat="1">
      <c r="L675" s="48"/>
    </row>
    <row r="676" spans="12:12" s="1" customFormat="1">
      <c r="L676" s="48"/>
    </row>
    <row r="677" spans="12:12" s="1" customFormat="1">
      <c r="L677" s="48"/>
    </row>
    <row r="678" spans="12:12" s="1" customFormat="1">
      <c r="L678" s="48"/>
    </row>
    <row r="679" spans="12:12" s="1" customFormat="1">
      <c r="L679" s="48"/>
    </row>
    <row r="680" spans="12:12" s="1" customFormat="1">
      <c r="L680" s="48"/>
    </row>
    <row r="681" spans="12:12" s="1" customFormat="1">
      <c r="L681" s="48"/>
    </row>
    <row r="682" spans="12:12" s="1" customFormat="1">
      <c r="L682" s="48"/>
    </row>
    <row r="683" spans="12:12" s="1" customFormat="1">
      <c r="L683" s="48"/>
    </row>
    <row r="684" spans="12:12" s="1" customFormat="1">
      <c r="L684" s="48"/>
    </row>
    <row r="685" spans="12:12" s="1" customFormat="1">
      <c r="L685" s="48"/>
    </row>
    <row r="686" spans="12:12" s="1" customFormat="1">
      <c r="L686" s="48"/>
    </row>
    <row r="687" spans="12:12" s="1" customFormat="1">
      <c r="L687" s="48"/>
    </row>
    <row r="688" spans="12:12" s="1" customFormat="1">
      <c r="L688" s="48"/>
    </row>
    <row r="689" spans="12:12" s="1" customFormat="1">
      <c r="L689" s="48"/>
    </row>
    <row r="690" spans="12:12" s="1" customFormat="1">
      <c r="L690" s="48"/>
    </row>
    <row r="691" spans="12:12" s="1" customFormat="1">
      <c r="L691" s="48"/>
    </row>
    <row r="692" spans="12:12" s="1" customFormat="1">
      <c r="L692" s="48"/>
    </row>
    <row r="693" spans="12:12" s="1" customFormat="1">
      <c r="L693" s="48"/>
    </row>
    <row r="694" spans="12:12" s="1" customFormat="1">
      <c r="L694" s="48"/>
    </row>
    <row r="695" spans="12:12" s="1" customFormat="1">
      <c r="L695" s="48"/>
    </row>
    <row r="696" spans="12:12" s="1" customFormat="1">
      <c r="L696" s="48"/>
    </row>
    <row r="697" spans="12:12" s="1" customFormat="1">
      <c r="L697" s="48"/>
    </row>
    <row r="698" spans="12:12" s="1" customFormat="1">
      <c r="L698" s="48"/>
    </row>
    <row r="699" spans="12:12" s="1" customFormat="1">
      <c r="L699" s="48"/>
    </row>
    <row r="700" spans="12:12" s="1" customFormat="1">
      <c r="L700" s="48"/>
    </row>
    <row r="701" spans="12:12" s="1" customFormat="1">
      <c r="L701" s="48"/>
    </row>
    <row r="702" spans="12:12" s="1" customFormat="1">
      <c r="L702" s="48"/>
    </row>
    <row r="703" spans="12:12" s="1" customFormat="1">
      <c r="L703" s="48"/>
    </row>
    <row r="704" spans="12:12" s="1" customFormat="1">
      <c r="L704" s="48"/>
    </row>
    <row r="705" spans="12:12" s="1" customFormat="1">
      <c r="L705" s="48"/>
    </row>
    <row r="706" spans="12:12" s="1" customFormat="1">
      <c r="L706" s="48"/>
    </row>
    <row r="707" spans="12:12" s="1" customFormat="1">
      <c r="L707" s="48"/>
    </row>
    <row r="708" spans="12:12" s="1" customFormat="1">
      <c r="L708" s="48"/>
    </row>
    <row r="709" spans="12:12" s="1" customFormat="1">
      <c r="L709" s="48"/>
    </row>
    <row r="710" spans="12:12" s="1" customFormat="1">
      <c r="L710" s="48"/>
    </row>
    <row r="711" spans="12:12" s="1" customFormat="1">
      <c r="L711" s="48"/>
    </row>
    <row r="712" spans="12:12" s="1" customFormat="1">
      <c r="L712" s="48"/>
    </row>
    <row r="713" spans="12:12" s="1" customFormat="1">
      <c r="L713" s="48"/>
    </row>
    <row r="714" spans="12:12" s="1" customFormat="1">
      <c r="L714" s="48"/>
    </row>
    <row r="715" spans="12:12" s="1" customFormat="1">
      <c r="L715" s="48"/>
    </row>
    <row r="716" spans="12:12" s="1" customFormat="1">
      <c r="L716" s="48"/>
    </row>
    <row r="717" spans="12:12" s="1" customFormat="1">
      <c r="L717" s="48"/>
    </row>
    <row r="718" spans="12:12" s="1" customFormat="1">
      <c r="L718" s="48"/>
    </row>
    <row r="719" spans="12:12" s="1" customFormat="1">
      <c r="L719" s="48"/>
    </row>
    <row r="720" spans="12:12" s="1" customFormat="1">
      <c r="L720" s="48"/>
    </row>
    <row r="721" spans="12:12" s="1" customFormat="1">
      <c r="L721" s="48"/>
    </row>
    <row r="722" spans="12:12" s="1" customFormat="1">
      <c r="L722" s="48"/>
    </row>
    <row r="723" spans="12:12" s="1" customFormat="1">
      <c r="L723" s="48"/>
    </row>
    <row r="724" spans="12:12" s="1" customFormat="1">
      <c r="L724" s="48"/>
    </row>
    <row r="725" spans="12:12" s="1" customFormat="1">
      <c r="L725" s="48"/>
    </row>
    <row r="726" spans="12:12" s="1" customFormat="1">
      <c r="L726" s="48"/>
    </row>
    <row r="727" spans="12:12" s="1" customFormat="1">
      <c r="L727" s="48"/>
    </row>
    <row r="728" spans="12:12" s="1" customFormat="1">
      <c r="L728" s="48"/>
    </row>
    <row r="729" spans="12:12" s="1" customFormat="1">
      <c r="L729" s="48"/>
    </row>
    <row r="730" spans="12:12" s="1" customFormat="1">
      <c r="L730" s="48"/>
    </row>
    <row r="731" spans="12:12" s="1" customFormat="1">
      <c r="L731" s="48"/>
    </row>
    <row r="732" spans="12:12" s="1" customFormat="1">
      <c r="L732" s="48"/>
    </row>
    <row r="733" spans="12:12" s="1" customFormat="1">
      <c r="L733" s="48"/>
    </row>
    <row r="734" spans="12:12" s="1" customFormat="1">
      <c r="L734" s="48"/>
    </row>
    <row r="735" spans="12:12" s="1" customFormat="1">
      <c r="L735" s="48"/>
    </row>
    <row r="736" spans="12:12" s="1" customFormat="1">
      <c r="L736" s="48"/>
    </row>
    <row r="737" spans="12:12" s="1" customFormat="1">
      <c r="L737" s="48"/>
    </row>
    <row r="738" spans="12:12" s="1" customFormat="1">
      <c r="L738" s="48"/>
    </row>
    <row r="739" spans="12:12" s="1" customFormat="1">
      <c r="L739" s="48"/>
    </row>
    <row r="740" spans="12:12" s="1" customFormat="1">
      <c r="L740" s="48"/>
    </row>
    <row r="741" spans="12:12" s="1" customFormat="1">
      <c r="L741" s="48"/>
    </row>
    <row r="742" spans="12:12" s="1" customFormat="1">
      <c r="L742" s="48"/>
    </row>
    <row r="743" spans="12:12" s="1" customFormat="1">
      <c r="L743" s="48"/>
    </row>
    <row r="744" spans="12:12" s="1" customFormat="1">
      <c r="L744" s="48"/>
    </row>
    <row r="745" spans="12:12" s="1" customFormat="1">
      <c r="L745" s="48"/>
    </row>
    <row r="746" spans="12:12" s="1" customFormat="1">
      <c r="L746" s="48"/>
    </row>
    <row r="747" spans="12:12" s="1" customFormat="1">
      <c r="L747" s="48"/>
    </row>
    <row r="748" spans="12:12" s="1" customFormat="1">
      <c r="L748" s="48"/>
    </row>
    <row r="749" spans="12:12" s="1" customFormat="1">
      <c r="L749" s="48"/>
    </row>
    <row r="750" spans="12:12" s="1" customFormat="1">
      <c r="L750" s="48"/>
    </row>
    <row r="751" spans="12:12" s="1" customFormat="1">
      <c r="L751" s="48"/>
    </row>
    <row r="752" spans="12:12" s="1" customFormat="1">
      <c r="L752" s="48"/>
    </row>
    <row r="753" spans="12:12" s="1" customFormat="1">
      <c r="L753" s="48"/>
    </row>
    <row r="754" spans="12:12" s="1" customFormat="1">
      <c r="L754" s="48"/>
    </row>
    <row r="755" spans="12:12" s="1" customFormat="1">
      <c r="L755" s="48"/>
    </row>
    <row r="756" spans="12:12" s="1" customFormat="1">
      <c r="L756" s="48"/>
    </row>
    <row r="757" spans="12:12" s="1" customFormat="1">
      <c r="L757" s="48"/>
    </row>
    <row r="758" spans="12:12" s="1" customFormat="1">
      <c r="L758" s="48"/>
    </row>
    <row r="759" spans="12:12" s="1" customFormat="1">
      <c r="L759" s="48"/>
    </row>
    <row r="760" spans="12:12" s="1" customFormat="1">
      <c r="L760" s="48"/>
    </row>
    <row r="761" spans="12:12" s="1" customFormat="1">
      <c r="L761" s="48"/>
    </row>
    <row r="762" spans="12:12" s="1" customFormat="1">
      <c r="L762" s="48"/>
    </row>
    <row r="763" spans="12:12" s="1" customFormat="1">
      <c r="L763" s="48"/>
    </row>
    <row r="764" spans="12:12" s="1" customFormat="1">
      <c r="L764" s="48"/>
    </row>
    <row r="765" spans="12:12" s="1" customFormat="1">
      <c r="L765" s="48"/>
    </row>
    <row r="766" spans="12:12" s="1" customFormat="1">
      <c r="L766" s="48"/>
    </row>
    <row r="767" spans="12:12" s="1" customFormat="1">
      <c r="L767" s="48"/>
    </row>
    <row r="768" spans="12:12" s="1" customFormat="1">
      <c r="L768" s="48"/>
    </row>
    <row r="769" spans="12:12" s="1" customFormat="1">
      <c r="L769" s="48"/>
    </row>
    <row r="770" spans="12:12" s="1" customFormat="1">
      <c r="L770" s="48"/>
    </row>
    <row r="771" spans="12:12" s="1" customFormat="1">
      <c r="L771" s="48"/>
    </row>
    <row r="772" spans="12:12" s="1" customFormat="1">
      <c r="L772" s="48"/>
    </row>
    <row r="773" spans="12:12" s="1" customFormat="1">
      <c r="L773" s="48"/>
    </row>
    <row r="774" spans="12:12" s="1" customFormat="1">
      <c r="L774" s="48"/>
    </row>
    <row r="775" spans="12:12" s="1" customFormat="1">
      <c r="L775" s="48"/>
    </row>
    <row r="776" spans="12:12" s="1" customFormat="1">
      <c r="L776" s="48"/>
    </row>
    <row r="777" spans="12:12" s="1" customFormat="1">
      <c r="L777" s="48"/>
    </row>
    <row r="778" spans="12:12" s="1" customFormat="1">
      <c r="L778" s="48"/>
    </row>
    <row r="779" spans="12:12" s="1" customFormat="1">
      <c r="L779" s="48"/>
    </row>
    <row r="780" spans="12:12" s="1" customFormat="1">
      <c r="L780" s="48"/>
    </row>
    <row r="781" spans="12:12" s="1" customFormat="1">
      <c r="L781" s="48"/>
    </row>
    <row r="782" spans="12:12" s="1" customFormat="1">
      <c r="L782" s="48"/>
    </row>
    <row r="783" spans="12:12" s="1" customFormat="1">
      <c r="L783" s="48"/>
    </row>
    <row r="784" spans="12:12" s="1" customFormat="1">
      <c r="L784" s="48"/>
    </row>
    <row r="785" spans="12:12" s="1" customFormat="1">
      <c r="L785" s="48"/>
    </row>
    <row r="786" spans="12:12" s="1" customFormat="1">
      <c r="L786" s="48"/>
    </row>
    <row r="787" spans="12:12" s="1" customFormat="1">
      <c r="L787" s="48"/>
    </row>
    <row r="788" spans="12:12" s="1" customFormat="1">
      <c r="L788" s="48"/>
    </row>
    <row r="789" spans="12:12" s="1" customFormat="1">
      <c r="L789" s="48"/>
    </row>
    <row r="790" spans="12:12" s="1" customFormat="1">
      <c r="L790" s="48"/>
    </row>
    <row r="791" spans="12:12" s="1" customFormat="1">
      <c r="L791" s="48"/>
    </row>
    <row r="792" spans="12:12" s="1" customFormat="1">
      <c r="L792" s="48"/>
    </row>
    <row r="793" spans="12:12" s="1" customFormat="1">
      <c r="L793" s="48"/>
    </row>
    <row r="794" spans="12:12" s="1" customFormat="1">
      <c r="L794" s="48"/>
    </row>
    <row r="795" spans="12:12" s="1" customFormat="1">
      <c r="L795" s="48"/>
    </row>
    <row r="796" spans="12:12" s="1" customFormat="1">
      <c r="L796" s="48"/>
    </row>
    <row r="797" spans="12:12" s="1" customFormat="1">
      <c r="L797" s="48"/>
    </row>
    <row r="798" spans="12:12" s="1" customFormat="1">
      <c r="L798" s="48"/>
    </row>
    <row r="799" spans="12:12" s="1" customFormat="1">
      <c r="L799" s="48"/>
    </row>
    <row r="800" spans="12:12" s="1" customFormat="1">
      <c r="L800" s="48"/>
    </row>
    <row r="801" spans="12:12" s="1" customFormat="1">
      <c r="L801" s="48"/>
    </row>
    <row r="802" spans="12:12" s="1" customFormat="1">
      <c r="L802" s="48"/>
    </row>
    <row r="803" spans="12:12" s="1" customFormat="1">
      <c r="L803" s="48"/>
    </row>
    <row r="804" spans="12:12" s="1" customFormat="1">
      <c r="L804" s="48"/>
    </row>
    <row r="805" spans="12:12" s="1" customFormat="1">
      <c r="L805" s="48"/>
    </row>
    <row r="806" spans="12:12" s="1" customFormat="1">
      <c r="L806" s="48"/>
    </row>
    <row r="807" spans="12:12" s="1" customFormat="1">
      <c r="L807" s="48"/>
    </row>
    <row r="808" spans="12:12" s="1" customFormat="1">
      <c r="L808" s="48"/>
    </row>
    <row r="809" spans="12:12" s="1" customFormat="1">
      <c r="L809" s="48"/>
    </row>
    <row r="810" spans="12:12" s="1" customFormat="1">
      <c r="L810" s="48"/>
    </row>
    <row r="811" spans="12:12" s="1" customFormat="1">
      <c r="L811" s="48"/>
    </row>
    <row r="812" spans="12:12" s="1" customFormat="1">
      <c r="L812" s="48"/>
    </row>
    <row r="813" spans="12:12" s="1" customFormat="1">
      <c r="L813" s="48"/>
    </row>
    <row r="814" spans="12:12" s="1" customFormat="1">
      <c r="L814" s="48"/>
    </row>
    <row r="815" spans="12:12" s="1" customFormat="1">
      <c r="L815" s="48"/>
    </row>
    <row r="816" spans="12:12" s="1" customFormat="1">
      <c r="L816" s="48"/>
    </row>
    <row r="817" spans="12:12" s="1" customFormat="1">
      <c r="L817" s="48"/>
    </row>
    <row r="818" spans="12:12" s="1" customFormat="1">
      <c r="L818" s="48"/>
    </row>
    <row r="819" spans="12:12" s="1" customFormat="1">
      <c r="L819" s="48"/>
    </row>
    <row r="820" spans="12:12" s="1" customFormat="1">
      <c r="L820" s="48"/>
    </row>
    <row r="821" spans="12:12" s="1" customFormat="1">
      <c r="L821" s="48"/>
    </row>
    <row r="822" spans="12:12" s="1" customFormat="1">
      <c r="L822" s="48"/>
    </row>
    <row r="823" spans="12:12" s="1" customFormat="1">
      <c r="L823" s="48"/>
    </row>
    <row r="824" spans="12:12" s="1" customFormat="1">
      <c r="L824" s="48"/>
    </row>
    <row r="825" spans="12:12" s="1" customFormat="1">
      <c r="L825" s="48"/>
    </row>
    <row r="826" spans="12:12" s="1" customFormat="1">
      <c r="L826" s="48"/>
    </row>
    <row r="827" spans="12:12" s="1" customFormat="1">
      <c r="L827" s="48"/>
    </row>
    <row r="828" spans="12:12" s="1" customFormat="1">
      <c r="L828" s="48"/>
    </row>
    <row r="829" spans="12:12" s="1" customFormat="1">
      <c r="L829" s="48"/>
    </row>
    <row r="830" spans="12:12" s="1" customFormat="1">
      <c r="L830" s="48"/>
    </row>
    <row r="831" spans="12:12" s="1" customFormat="1">
      <c r="L831" s="48"/>
    </row>
    <row r="832" spans="12:12" s="1" customFormat="1">
      <c r="L832" s="48"/>
    </row>
    <row r="833" spans="12:12" s="1" customFormat="1">
      <c r="L833" s="48"/>
    </row>
    <row r="834" spans="12:12" s="1" customFormat="1">
      <c r="L834" s="48"/>
    </row>
    <row r="835" spans="12:12" s="1" customFormat="1">
      <c r="L835" s="48"/>
    </row>
    <row r="836" spans="12:12" s="1" customFormat="1">
      <c r="L836" s="48"/>
    </row>
    <row r="837" spans="12:12" s="1" customFormat="1">
      <c r="L837" s="48"/>
    </row>
    <row r="838" spans="12:12" s="1" customFormat="1">
      <c r="L838" s="48"/>
    </row>
    <row r="839" spans="12:12" s="1" customFormat="1">
      <c r="L839" s="48"/>
    </row>
    <row r="840" spans="12:12" s="1" customFormat="1">
      <c r="L840" s="48"/>
    </row>
    <row r="841" spans="12:12" s="1" customFormat="1">
      <c r="L841" s="48"/>
    </row>
    <row r="842" spans="12:12" s="1" customFormat="1">
      <c r="L842" s="48"/>
    </row>
    <row r="843" spans="12:12" s="1" customFormat="1">
      <c r="L843" s="48"/>
    </row>
    <row r="844" spans="12:12" s="1" customFormat="1">
      <c r="L844" s="48"/>
    </row>
    <row r="845" spans="12:12" s="1" customFormat="1">
      <c r="L845" s="48"/>
    </row>
    <row r="846" spans="12:12" s="1" customFormat="1">
      <c r="L846" s="48"/>
    </row>
    <row r="847" spans="12:12" s="1" customFormat="1">
      <c r="L847" s="48"/>
    </row>
    <row r="848" spans="12:12" s="1" customFormat="1">
      <c r="L848" s="48"/>
    </row>
    <row r="849" spans="12:12" s="1" customFormat="1">
      <c r="L849" s="48"/>
    </row>
    <row r="850" spans="12:12" s="1" customFormat="1">
      <c r="L850" s="48"/>
    </row>
    <row r="851" spans="12:12" s="1" customFormat="1">
      <c r="L851" s="48"/>
    </row>
    <row r="852" spans="12:12" s="1" customFormat="1">
      <c r="L852" s="48"/>
    </row>
    <row r="853" spans="12:12" s="1" customFormat="1">
      <c r="L853" s="48"/>
    </row>
    <row r="854" spans="12:12" s="1" customFormat="1">
      <c r="L854" s="48"/>
    </row>
    <row r="855" spans="12:12" s="1" customFormat="1">
      <c r="L855" s="48"/>
    </row>
    <row r="856" spans="12:12" s="1" customFormat="1">
      <c r="L856" s="48"/>
    </row>
    <row r="857" spans="12:12" s="1" customFormat="1">
      <c r="L857" s="48"/>
    </row>
    <row r="858" spans="12:12" s="1" customFormat="1">
      <c r="L858" s="48"/>
    </row>
    <row r="859" spans="12:12" s="1" customFormat="1">
      <c r="L859" s="48"/>
    </row>
    <row r="860" spans="12:12" s="1" customFormat="1">
      <c r="L860" s="48"/>
    </row>
    <row r="861" spans="12:12" s="1" customFormat="1">
      <c r="L861" s="48"/>
    </row>
    <row r="862" spans="12:12" s="1" customFormat="1">
      <c r="L862" s="48"/>
    </row>
    <row r="863" spans="12:12" s="1" customFormat="1">
      <c r="L863" s="48"/>
    </row>
    <row r="864" spans="12:12" s="1" customFormat="1">
      <c r="L864" s="48"/>
    </row>
    <row r="865" spans="12:12" s="1" customFormat="1">
      <c r="L865" s="48"/>
    </row>
    <row r="866" spans="12:12" s="1" customFormat="1">
      <c r="L866" s="48"/>
    </row>
    <row r="867" spans="12:12" s="1" customFormat="1">
      <c r="L867" s="48"/>
    </row>
    <row r="868" spans="12:12" s="1" customFormat="1">
      <c r="L868" s="48"/>
    </row>
    <row r="869" spans="12:12" s="1" customFormat="1">
      <c r="L869" s="48"/>
    </row>
    <row r="870" spans="12:12" s="1" customFormat="1">
      <c r="L870" s="48"/>
    </row>
    <row r="871" spans="12:12" s="1" customFormat="1">
      <c r="L871" s="48"/>
    </row>
    <row r="872" spans="12:12" s="1" customFormat="1">
      <c r="L872" s="48"/>
    </row>
    <row r="873" spans="12:12" s="1" customFormat="1">
      <c r="L873" s="48"/>
    </row>
    <row r="874" spans="12:12" s="1" customFormat="1">
      <c r="L874" s="48"/>
    </row>
    <row r="875" spans="12:12" s="1" customFormat="1">
      <c r="L875" s="48"/>
    </row>
    <row r="876" spans="12:12" s="1" customFormat="1">
      <c r="L876" s="48"/>
    </row>
    <row r="877" spans="12:12" s="1" customFormat="1">
      <c r="L877" s="48"/>
    </row>
    <row r="878" spans="12:12" s="1" customFormat="1">
      <c r="L878" s="48"/>
    </row>
    <row r="879" spans="12:12" s="1" customFormat="1">
      <c r="L879" s="48"/>
    </row>
    <row r="880" spans="12:12" s="1" customFormat="1">
      <c r="L880" s="48"/>
    </row>
    <row r="881" spans="12:12" s="1" customFormat="1">
      <c r="L881" s="48"/>
    </row>
    <row r="882" spans="12:12" s="1" customFormat="1">
      <c r="L882" s="48"/>
    </row>
    <row r="883" spans="12:12" s="1" customFormat="1">
      <c r="L883" s="48"/>
    </row>
    <row r="884" spans="12:12" s="1" customFormat="1">
      <c r="L884" s="48"/>
    </row>
    <row r="885" spans="12:12" s="1" customFormat="1">
      <c r="L885" s="48"/>
    </row>
    <row r="886" spans="12:12" s="1" customFormat="1">
      <c r="L886" s="48"/>
    </row>
    <row r="887" spans="12:12" s="1" customFormat="1">
      <c r="L887" s="48"/>
    </row>
    <row r="888" spans="12:12" s="1" customFormat="1">
      <c r="L888" s="48"/>
    </row>
    <row r="889" spans="12:12" s="1" customFormat="1">
      <c r="L889" s="48"/>
    </row>
    <row r="890" spans="12:12" s="1" customFormat="1">
      <c r="L890" s="48"/>
    </row>
    <row r="891" spans="12:12" s="1" customFormat="1">
      <c r="L891" s="48"/>
    </row>
    <row r="892" spans="12:12" s="1" customFormat="1">
      <c r="L892" s="48"/>
    </row>
    <row r="893" spans="12:12" s="1" customFormat="1">
      <c r="L893" s="48"/>
    </row>
    <row r="894" spans="12:12" s="1" customFormat="1">
      <c r="L894" s="48"/>
    </row>
    <row r="895" spans="12:12" s="1" customFormat="1">
      <c r="L895" s="48"/>
    </row>
    <row r="896" spans="12:12" s="1" customFormat="1">
      <c r="L896" s="48"/>
    </row>
    <row r="897" spans="12:12" s="1" customFormat="1">
      <c r="L897" s="48"/>
    </row>
    <row r="898" spans="12:12" s="1" customFormat="1">
      <c r="L898" s="48"/>
    </row>
    <row r="899" spans="12:12" s="1" customFormat="1">
      <c r="L899" s="48"/>
    </row>
    <row r="900" spans="12:12" s="1" customFormat="1">
      <c r="L900" s="48"/>
    </row>
    <row r="901" spans="12:12" s="1" customFormat="1">
      <c r="L901" s="48"/>
    </row>
    <row r="902" spans="12:12" s="1" customFormat="1">
      <c r="L902" s="48"/>
    </row>
    <row r="903" spans="12:12" s="1" customFormat="1">
      <c r="L903" s="48"/>
    </row>
    <row r="904" spans="12:12" s="1" customFormat="1">
      <c r="L904" s="48"/>
    </row>
    <row r="905" spans="12:12" s="1" customFormat="1">
      <c r="L905" s="48"/>
    </row>
    <row r="906" spans="12:12" s="1" customFormat="1">
      <c r="L906" s="48"/>
    </row>
    <row r="907" spans="12:12" s="1" customFormat="1">
      <c r="L907" s="48"/>
    </row>
    <row r="908" spans="12:12" s="1" customFormat="1">
      <c r="L908" s="48"/>
    </row>
    <row r="909" spans="12:12" s="1" customFormat="1">
      <c r="L909" s="48"/>
    </row>
    <row r="910" spans="12:12" s="1" customFormat="1">
      <c r="L910" s="48"/>
    </row>
    <row r="911" spans="12:12" s="1" customFormat="1">
      <c r="L911" s="48"/>
    </row>
    <row r="912" spans="12:12" s="1" customFormat="1">
      <c r="L912" s="48"/>
    </row>
    <row r="913" spans="12:12" s="1" customFormat="1">
      <c r="L913" s="48"/>
    </row>
    <row r="914" spans="12:12" s="1" customFormat="1">
      <c r="L914" s="48"/>
    </row>
    <row r="915" spans="12:12" s="1" customFormat="1">
      <c r="L915" s="48"/>
    </row>
    <row r="916" spans="12:12" s="1" customFormat="1">
      <c r="L916" s="48"/>
    </row>
    <row r="917" spans="12:12" s="1" customFormat="1">
      <c r="L917" s="48"/>
    </row>
    <row r="918" spans="12:12" s="1" customFormat="1">
      <c r="L918" s="48"/>
    </row>
    <row r="919" spans="12:12" s="1" customFormat="1">
      <c r="L919" s="48"/>
    </row>
    <row r="920" spans="12:12" s="1" customFormat="1">
      <c r="L920" s="48"/>
    </row>
    <row r="921" spans="12:12" s="1" customFormat="1">
      <c r="L921" s="48"/>
    </row>
    <row r="922" spans="12:12" s="1" customFormat="1">
      <c r="L922" s="48"/>
    </row>
    <row r="923" spans="12:12" s="1" customFormat="1">
      <c r="L923" s="48"/>
    </row>
    <row r="924" spans="12:12" s="1" customFormat="1">
      <c r="L924" s="48"/>
    </row>
    <row r="925" spans="12:12" s="1" customFormat="1">
      <c r="L925" s="48"/>
    </row>
    <row r="926" spans="12:12" s="1" customFormat="1">
      <c r="L926" s="48"/>
    </row>
    <row r="927" spans="12:12" s="1" customFormat="1">
      <c r="L927" s="48"/>
    </row>
    <row r="928" spans="12:12" s="1" customFormat="1">
      <c r="L928" s="48"/>
    </row>
    <row r="929" spans="12:12" s="1" customFormat="1">
      <c r="L929" s="48"/>
    </row>
    <row r="930" spans="12:12" s="1" customFormat="1">
      <c r="L930" s="48"/>
    </row>
    <row r="931" spans="12:12" s="1" customFormat="1">
      <c r="L931" s="48"/>
    </row>
    <row r="932" spans="12:12" s="1" customFormat="1">
      <c r="L932" s="48"/>
    </row>
    <row r="933" spans="12:12" s="1" customFormat="1">
      <c r="L933" s="48"/>
    </row>
    <row r="934" spans="12:12" s="1" customFormat="1">
      <c r="L934" s="48"/>
    </row>
    <row r="935" spans="12:12" s="1" customFormat="1">
      <c r="L935" s="48"/>
    </row>
    <row r="936" spans="12:12" s="1" customFormat="1">
      <c r="L936" s="48"/>
    </row>
    <row r="937" spans="12:12" s="1" customFormat="1">
      <c r="L937" s="48"/>
    </row>
    <row r="938" spans="12:12" s="1" customFormat="1">
      <c r="L938" s="48"/>
    </row>
    <row r="939" spans="12:12" s="1" customFormat="1">
      <c r="L939" s="48"/>
    </row>
    <row r="940" spans="12:12" s="1" customFormat="1">
      <c r="L940" s="48"/>
    </row>
    <row r="941" spans="12:12" s="1" customFormat="1">
      <c r="L941" s="48"/>
    </row>
    <row r="942" spans="12:12" s="1" customFormat="1">
      <c r="L942" s="48"/>
    </row>
    <row r="943" spans="12:12" s="1" customFormat="1">
      <c r="L943" s="48"/>
    </row>
    <row r="944" spans="12:12" s="1" customFormat="1">
      <c r="L944" s="48"/>
    </row>
    <row r="945" spans="12:12" s="1" customFormat="1">
      <c r="L945" s="48"/>
    </row>
    <row r="946" spans="12:12" s="1" customFormat="1">
      <c r="L946" s="48"/>
    </row>
    <row r="947" spans="12:12" s="1" customFormat="1">
      <c r="L947" s="48"/>
    </row>
    <row r="948" spans="12:12" s="1" customFormat="1">
      <c r="L948" s="48"/>
    </row>
    <row r="949" spans="12:12" s="1" customFormat="1">
      <c r="L949" s="48"/>
    </row>
    <row r="950" spans="12:12" s="1" customFormat="1">
      <c r="L950" s="48"/>
    </row>
    <row r="951" spans="12:12" s="1" customFormat="1">
      <c r="L951" s="48"/>
    </row>
    <row r="952" spans="12:12" s="1" customFormat="1">
      <c r="L952" s="48"/>
    </row>
    <row r="953" spans="12:12" s="1" customFormat="1">
      <c r="L953" s="48"/>
    </row>
    <row r="954" spans="12:12" s="1" customFormat="1">
      <c r="L954" s="48"/>
    </row>
    <row r="955" spans="12:12" s="1" customFormat="1">
      <c r="L955" s="48"/>
    </row>
    <row r="956" spans="12:12" s="1" customFormat="1">
      <c r="L956" s="48"/>
    </row>
    <row r="957" spans="12:12" s="1" customFormat="1">
      <c r="L957" s="48"/>
    </row>
    <row r="958" spans="12:12" s="1" customFormat="1">
      <c r="L958" s="48"/>
    </row>
    <row r="959" spans="12:12" s="1" customFormat="1">
      <c r="L959" s="48"/>
    </row>
    <row r="960" spans="12:12" s="1" customFormat="1">
      <c r="L960" s="48"/>
    </row>
    <row r="961" spans="12:12" s="1" customFormat="1">
      <c r="L961" s="48"/>
    </row>
    <row r="962" spans="12:12" s="1" customFormat="1">
      <c r="L962" s="48"/>
    </row>
    <row r="963" spans="12:12" s="1" customFormat="1">
      <c r="L963" s="48"/>
    </row>
    <row r="964" spans="12:12" s="1" customFormat="1">
      <c r="L964" s="48"/>
    </row>
    <row r="965" spans="12:12" s="1" customFormat="1">
      <c r="L965" s="48"/>
    </row>
    <row r="966" spans="12:12" s="1" customFormat="1">
      <c r="L966" s="48"/>
    </row>
    <row r="967" spans="12:12" s="1" customFormat="1">
      <c r="L967" s="48"/>
    </row>
    <row r="968" spans="12:12" s="1" customFormat="1">
      <c r="L968" s="48"/>
    </row>
    <row r="969" spans="12:12" s="1" customFormat="1">
      <c r="L969" s="48"/>
    </row>
    <row r="970" spans="12:12" s="1" customFormat="1">
      <c r="L970" s="48"/>
    </row>
    <row r="971" spans="12:12" s="1" customFormat="1">
      <c r="L971" s="48"/>
    </row>
    <row r="972" spans="12:12" s="1" customFormat="1">
      <c r="L972" s="48"/>
    </row>
    <row r="973" spans="12:12" s="1" customFormat="1">
      <c r="L973" s="48"/>
    </row>
    <row r="974" spans="12:12" s="1" customFormat="1">
      <c r="L974" s="48"/>
    </row>
    <row r="975" spans="12:12" s="1" customFormat="1">
      <c r="L975" s="48"/>
    </row>
    <row r="976" spans="12:12" s="1" customFormat="1">
      <c r="L976" s="48"/>
    </row>
    <row r="977" spans="12:12" s="1" customFormat="1">
      <c r="L977" s="48"/>
    </row>
    <row r="978" spans="12:12" s="1" customFormat="1">
      <c r="L978" s="48"/>
    </row>
    <row r="979" spans="12:12" s="1" customFormat="1">
      <c r="L979" s="48"/>
    </row>
    <row r="980" spans="12:12" s="1" customFormat="1">
      <c r="L980" s="48"/>
    </row>
    <row r="981" spans="12:12" s="1" customFormat="1">
      <c r="L981" s="48"/>
    </row>
    <row r="982" spans="12:12" s="1" customFormat="1">
      <c r="L982" s="48"/>
    </row>
    <row r="983" spans="12:12" s="1" customFormat="1">
      <c r="L983" s="48"/>
    </row>
    <row r="984" spans="12:12" s="1" customFormat="1">
      <c r="L984" s="48"/>
    </row>
    <row r="985" spans="12:12" s="1" customFormat="1">
      <c r="L985" s="48"/>
    </row>
    <row r="986" spans="12:12" s="1" customFormat="1">
      <c r="L986" s="48"/>
    </row>
    <row r="987" spans="12:12" s="1" customFormat="1">
      <c r="L987" s="48"/>
    </row>
    <row r="988" spans="12:12" s="1" customFormat="1">
      <c r="L988" s="48"/>
    </row>
    <row r="989" spans="12:12" s="1" customFormat="1">
      <c r="L989" s="48"/>
    </row>
    <row r="990" spans="12:12" s="1" customFormat="1">
      <c r="L990" s="48"/>
    </row>
    <row r="991" spans="12:12" s="1" customFormat="1">
      <c r="L991" s="48"/>
    </row>
    <row r="992" spans="12:12" s="1" customFormat="1">
      <c r="L992" s="48"/>
    </row>
    <row r="993" spans="12:12" s="1" customFormat="1">
      <c r="L993" s="48"/>
    </row>
    <row r="994" spans="12:12" s="1" customFormat="1">
      <c r="L994" s="48"/>
    </row>
    <row r="995" spans="12:12" s="1" customFormat="1">
      <c r="L995" s="48"/>
    </row>
    <row r="996" spans="12:12" s="1" customFormat="1">
      <c r="L996" s="48"/>
    </row>
    <row r="997" spans="12:12" s="1" customFormat="1">
      <c r="L997" s="48"/>
    </row>
    <row r="998" spans="12:12" s="1" customFormat="1">
      <c r="L998" s="48"/>
    </row>
    <row r="999" spans="12:12" s="1" customFormat="1">
      <c r="L999" s="48"/>
    </row>
    <row r="1000" spans="12:12" s="1" customFormat="1">
      <c r="L1000" s="48"/>
    </row>
    <row r="1001" spans="12:12" s="1" customFormat="1">
      <c r="L1001" s="48"/>
    </row>
    <row r="1002" spans="12:12" s="1" customFormat="1">
      <c r="L1002" s="48"/>
    </row>
    <row r="1003" spans="12:12" s="1" customFormat="1">
      <c r="L1003" s="48"/>
    </row>
    <row r="1004" spans="12:12" s="1" customFormat="1">
      <c r="L1004" s="48"/>
    </row>
    <row r="1005" spans="12:12" s="1" customFormat="1">
      <c r="L1005" s="48"/>
    </row>
    <row r="1006" spans="12:12" s="1" customFormat="1">
      <c r="L1006" s="48"/>
    </row>
    <row r="1007" spans="12:12" s="1" customFormat="1">
      <c r="L1007" s="48"/>
    </row>
    <row r="1008" spans="12:12" s="1" customFormat="1">
      <c r="L1008" s="48"/>
    </row>
    <row r="1009" spans="12:12" s="1" customFormat="1">
      <c r="L1009" s="48"/>
    </row>
    <row r="1010" spans="12:12" s="1" customFormat="1">
      <c r="L1010" s="48"/>
    </row>
    <row r="1011" spans="12:12" s="1" customFormat="1">
      <c r="L1011" s="48"/>
    </row>
    <row r="1012" spans="12:12" s="1" customFormat="1">
      <c r="L1012" s="48"/>
    </row>
    <row r="1013" spans="12:12" s="1" customFormat="1">
      <c r="L1013" s="48"/>
    </row>
    <row r="1014" spans="12:12" s="1" customFormat="1">
      <c r="L1014" s="48"/>
    </row>
    <row r="1015" spans="12:12" s="1" customFormat="1">
      <c r="L1015" s="48"/>
    </row>
    <row r="1016" spans="12:12" s="1" customFormat="1">
      <c r="L1016" s="48"/>
    </row>
    <row r="1017" spans="12:12" s="1" customFormat="1">
      <c r="L1017" s="48"/>
    </row>
    <row r="1018" spans="12:12" s="1" customFormat="1">
      <c r="L1018" s="48"/>
    </row>
    <row r="1019" spans="12:12" s="1" customFormat="1">
      <c r="L1019" s="48"/>
    </row>
    <row r="1020" spans="12:12" s="1" customFormat="1">
      <c r="L1020" s="48"/>
    </row>
    <row r="1021" spans="12:12" s="1" customFormat="1">
      <c r="L1021" s="48"/>
    </row>
    <row r="1022" spans="12:12" s="1" customFormat="1">
      <c r="L1022" s="48"/>
    </row>
    <row r="1023" spans="12:12" s="1" customFormat="1">
      <c r="L1023" s="48"/>
    </row>
    <row r="1024" spans="12:12" s="1" customFormat="1">
      <c r="L1024" s="48"/>
    </row>
    <row r="1025" spans="12:12" s="1" customFormat="1">
      <c r="L1025" s="48"/>
    </row>
    <row r="1026" spans="12:12" s="1" customFormat="1">
      <c r="L1026" s="48"/>
    </row>
    <row r="1027" spans="12:12" s="1" customFormat="1">
      <c r="L1027" s="48"/>
    </row>
    <row r="1028" spans="12:12" s="1" customFormat="1">
      <c r="L1028" s="48"/>
    </row>
    <row r="1029" spans="12:12" s="1" customFormat="1">
      <c r="L1029" s="48"/>
    </row>
    <row r="1030" spans="12:12" s="1" customFormat="1">
      <c r="L1030" s="48"/>
    </row>
    <row r="1031" spans="12:12" s="1" customFormat="1">
      <c r="L1031" s="48"/>
    </row>
    <row r="1032" spans="12:12" s="1" customFormat="1">
      <c r="L1032" s="48"/>
    </row>
    <row r="1033" spans="12:12" s="1" customFormat="1">
      <c r="L1033" s="48"/>
    </row>
    <row r="1034" spans="12:12" s="1" customFormat="1">
      <c r="L1034" s="48"/>
    </row>
    <row r="1035" spans="12:12" s="1" customFormat="1">
      <c r="L1035" s="48"/>
    </row>
    <row r="1036" spans="12:12" s="1" customFormat="1">
      <c r="L1036" s="48"/>
    </row>
    <row r="1037" spans="12:12" s="1" customFormat="1">
      <c r="L1037" s="48"/>
    </row>
    <row r="1038" spans="12:12" s="1" customFormat="1">
      <c r="L1038" s="48"/>
    </row>
    <row r="1039" spans="12:12" s="1" customFormat="1">
      <c r="L1039" s="48"/>
    </row>
    <row r="1040" spans="12:12" s="1" customFormat="1">
      <c r="L1040" s="48"/>
    </row>
    <row r="1041" spans="12:12" s="1" customFormat="1">
      <c r="L1041" s="48"/>
    </row>
    <row r="1042" spans="12:12" s="1" customFormat="1">
      <c r="L1042" s="48"/>
    </row>
    <row r="1043" spans="12:12" s="1" customFormat="1">
      <c r="L1043" s="48"/>
    </row>
    <row r="1044" spans="12:12" s="1" customFormat="1">
      <c r="L1044" s="48"/>
    </row>
    <row r="1045" spans="12:12" s="1" customFormat="1">
      <c r="L1045" s="48"/>
    </row>
    <row r="1046" spans="12:12" s="1" customFormat="1">
      <c r="L1046" s="48"/>
    </row>
    <row r="1047" spans="12:12" s="1" customFormat="1">
      <c r="L1047" s="48"/>
    </row>
    <row r="1048" spans="12:12" s="1" customFormat="1">
      <c r="L1048" s="48"/>
    </row>
    <row r="1049" spans="12:12" s="1" customFormat="1">
      <c r="L1049" s="48"/>
    </row>
    <row r="1050" spans="12:12" s="1" customFormat="1">
      <c r="L1050" s="48"/>
    </row>
    <row r="1051" spans="12:12" s="1" customFormat="1">
      <c r="L1051" s="48"/>
    </row>
    <row r="1052" spans="12:12" s="1" customFormat="1">
      <c r="L1052" s="48"/>
    </row>
    <row r="1053" spans="12:12" s="1" customFormat="1">
      <c r="L1053" s="48"/>
    </row>
    <row r="1054" spans="12:12" s="1" customFormat="1">
      <c r="L1054" s="48"/>
    </row>
    <row r="1055" spans="12:12" s="1" customFormat="1">
      <c r="L1055" s="48"/>
    </row>
    <row r="1056" spans="12:12" s="1" customFormat="1">
      <c r="L1056" s="48"/>
    </row>
    <row r="1057" spans="12:12" s="1" customFormat="1">
      <c r="L1057" s="48"/>
    </row>
    <row r="1058" spans="12:12" s="1" customFormat="1">
      <c r="L1058" s="48"/>
    </row>
    <row r="1059" spans="12:12" s="1" customFormat="1">
      <c r="L1059" s="48"/>
    </row>
    <row r="1060" spans="12:12" s="1" customFormat="1">
      <c r="L1060" s="48"/>
    </row>
    <row r="1061" spans="12:12" s="1" customFormat="1">
      <c r="L1061" s="48"/>
    </row>
  </sheetData>
  <mergeCells count="61">
    <mergeCell ref="C61:J61"/>
    <mergeCell ref="K61:L61"/>
    <mergeCell ref="C58:J58"/>
    <mergeCell ref="K58:L58"/>
    <mergeCell ref="C59:J59"/>
    <mergeCell ref="K59:L59"/>
    <mergeCell ref="C60:J60"/>
    <mergeCell ref="K60:L60"/>
    <mergeCell ref="D51:K51"/>
    <mergeCell ref="D52:K52"/>
    <mergeCell ref="D53:K53"/>
    <mergeCell ref="D54:L54"/>
    <mergeCell ref="C57:L57"/>
    <mergeCell ref="D47:K47"/>
    <mergeCell ref="L47:L50"/>
    <mergeCell ref="D48:J48"/>
    <mergeCell ref="D49:J49"/>
    <mergeCell ref="D50:K50"/>
    <mergeCell ref="D42:K42"/>
    <mergeCell ref="D43:K43"/>
    <mergeCell ref="D44:K44"/>
    <mergeCell ref="D45:K45"/>
    <mergeCell ref="D46:K46"/>
    <mergeCell ref="D37:K37"/>
    <mergeCell ref="C38:L38"/>
    <mergeCell ref="D39:K39"/>
    <mergeCell ref="D40:K40"/>
    <mergeCell ref="D41:K41"/>
    <mergeCell ref="D32:K32"/>
    <mergeCell ref="D33:K33"/>
    <mergeCell ref="D34:K34"/>
    <mergeCell ref="D35:K35"/>
    <mergeCell ref="D36:K36"/>
    <mergeCell ref="D27:K27"/>
    <mergeCell ref="D28:K28"/>
    <mergeCell ref="C29:L29"/>
    <mergeCell ref="D30:K30"/>
    <mergeCell ref="D31:K31"/>
    <mergeCell ref="D20:K20"/>
    <mergeCell ref="D21:K21"/>
    <mergeCell ref="D22:K22"/>
    <mergeCell ref="D23:L23"/>
    <mergeCell ref="C26:K26"/>
    <mergeCell ref="D12:K12"/>
    <mergeCell ref="D13:L13"/>
    <mergeCell ref="C15:K15"/>
    <mergeCell ref="D16:K16"/>
    <mergeCell ref="D17:K17"/>
    <mergeCell ref="L17:L19"/>
    <mergeCell ref="D18:J18"/>
    <mergeCell ref="D19:K19"/>
    <mergeCell ref="L7:L9"/>
    <mergeCell ref="D8:J8"/>
    <mergeCell ref="D9:K9"/>
    <mergeCell ref="D10:K10"/>
    <mergeCell ref="D11:K11"/>
    <mergeCell ref="C2:I2"/>
    <mergeCell ref="C3:K3"/>
    <mergeCell ref="C5:K5"/>
    <mergeCell ref="D6:K6"/>
    <mergeCell ref="D7:K7"/>
  </mergeCells>
  <hyperlinks>
    <hyperlink ref="C60" r:id="rId1" xr:uid="{00000000-0004-0000-0800-000000000000}"/>
    <hyperlink ref="C61" r:id="rId2" xr:uid="{00000000-0004-0000-0800-000001000000}"/>
  </hyperlinks>
  <pageMargins left="0.7" right="0.7" top="0.75" bottom="0.75" header="0.511811023622047" footer="0.511811023622047"/>
  <pageSetup orientation="landscape" horizontalDpi="300" verticalDpi="300"/>
  <drawing r:id="rId3"/>
  <legacyDrawing r:id="rId4"/>
  <picture r:id="rId5"/>
</worksheet>
</file>

<file path=docProps/app.xml><?xml version="1.0" encoding="utf-8"?>
<Properties xmlns="http://schemas.openxmlformats.org/officeDocument/2006/extended-properties" xmlns:vt="http://schemas.openxmlformats.org/officeDocument/2006/docPropsVTypes">
  <Template/>
  <TotalTime>17</TotalTime>
  <Application>Microsoft Macintosh Excel</Application>
  <DocSecurity>0</DocSecurity>
  <ScaleCrop>false</ScaleCrop>
  <HeadingPairs>
    <vt:vector size="4" baseType="variant">
      <vt:variant>
        <vt:lpstr>Arbeitsblätter</vt:lpstr>
      </vt:variant>
      <vt:variant>
        <vt:i4>23</vt:i4>
      </vt:variant>
      <vt:variant>
        <vt:lpstr>Benannte Bereiche</vt:lpstr>
      </vt:variant>
      <vt:variant>
        <vt:i4>190</vt:i4>
      </vt:variant>
    </vt:vector>
  </HeadingPairs>
  <TitlesOfParts>
    <vt:vector size="213" baseType="lpstr">
      <vt:lpstr>Übersicht</vt:lpstr>
      <vt:lpstr>Anleitung</vt:lpstr>
      <vt:lpstr>Organisationsprofil</vt:lpstr>
      <vt:lpstr>Geschäftsordnung</vt:lpstr>
      <vt:lpstr>Energie</vt:lpstr>
      <vt:lpstr>Wasser</vt:lpstr>
      <vt:lpstr>Beschaffung</vt:lpstr>
      <vt:lpstr>THG Emissionen</vt:lpstr>
      <vt:lpstr>TGH Emissionsminderung</vt:lpstr>
      <vt:lpstr>Verschwendung</vt:lpstr>
      <vt:lpstr>Ökosysteme</vt:lpstr>
      <vt:lpstr>Gehälter</vt:lpstr>
      <vt:lpstr>Gesundheit</vt:lpstr>
      <vt:lpstr>Arbeitsbedingungen</vt:lpstr>
      <vt:lpstr>Diversität</vt:lpstr>
      <vt:lpstr>Gemeinschaft</vt:lpstr>
      <vt:lpstr>Positive Effekte </vt:lpstr>
      <vt:lpstr>ESG Bewertung</vt:lpstr>
      <vt:lpstr>SDGs Bewertung</vt:lpstr>
      <vt:lpstr>Finanzunabhängige Kapitalwerte</vt:lpstr>
      <vt:lpstr>Aktionsplan</vt:lpstr>
      <vt:lpstr>_SSC</vt:lpstr>
      <vt:lpstr>_Options</vt:lpstr>
      <vt:lpstr>Geschäftsordnung!_Ctrl_10</vt:lpstr>
      <vt:lpstr>_Ctrl_100</vt:lpstr>
      <vt:lpstr>_Ctrl_101</vt:lpstr>
      <vt:lpstr>_Ctrl_102</vt:lpstr>
      <vt:lpstr>_Ctrl_103</vt:lpstr>
      <vt:lpstr>_Ctrl_104</vt:lpstr>
      <vt:lpstr>_Ctrl_105</vt:lpstr>
      <vt:lpstr>_Ctrl_107</vt:lpstr>
      <vt:lpstr>_Ctrl_108</vt:lpstr>
      <vt:lpstr>_Ctrl_109</vt:lpstr>
      <vt:lpstr>_Ctrl_110</vt:lpstr>
      <vt:lpstr>_Ctrl_111</vt:lpstr>
      <vt:lpstr>_Ctrl_112</vt:lpstr>
      <vt:lpstr>_Ctrl_113</vt:lpstr>
      <vt:lpstr>_Ctrl_115</vt:lpstr>
      <vt:lpstr>_Ctrl_116</vt:lpstr>
      <vt:lpstr>Geschäftsordnung!_Ctrl_12</vt:lpstr>
      <vt:lpstr>Geschäftsordnung!_Ctrl_13</vt:lpstr>
      <vt:lpstr>_Ctrl_130</vt:lpstr>
      <vt:lpstr>_Ctrl_131</vt:lpstr>
      <vt:lpstr>_Ctrl_132</vt:lpstr>
      <vt:lpstr>_Ctrl_133</vt:lpstr>
      <vt:lpstr>_Ctrl_134</vt:lpstr>
      <vt:lpstr>_Ctrl_135</vt:lpstr>
      <vt:lpstr>_Ctrl_136</vt:lpstr>
      <vt:lpstr>_Ctrl_137</vt:lpstr>
      <vt:lpstr>Geschäftsordnung!_Ctrl_14</vt:lpstr>
      <vt:lpstr>Geschäftsordnung!_Ctrl_16</vt:lpstr>
      <vt:lpstr>Geschäftsordnung!_Ctrl_17</vt:lpstr>
      <vt:lpstr>_Ctrl_174</vt:lpstr>
      <vt:lpstr>_Ctrl_175</vt:lpstr>
      <vt:lpstr>_Ctrl_176</vt:lpstr>
      <vt:lpstr>_Ctrl_18</vt:lpstr>
      <vt:lpstr>_Ctrl_19</vt:lpstr>
      <vt:lpstr>Beschaffung!_Ctrl_2</vt:lpstr>
      <vt:lpstr>_Ctrl_20</vt:lpstr>
      <vt:lpstr>_Ctrl_21</vt:lpstr>
      <vt:lpstr>_Ctrl_22</vt:lpstr>
      <vt:lpstr>_Ctrl_23</vt:lpstr>
      <vt:lpstr>_Ctrl_24</vt:lpstr>
      <vt:lpstr>_Ctrl_25</vt:lpstr>
      <vt:lpstr>_Ctrl_27</vt:lpstr>
      <vt:lpstr>_Ctrl_28</vt:lpstr>
      <vt:lpstr>_Ctrl_32</vt:lpstr>
      <vt:lpstr>_Ctrl_33</vt:lpstr>
      <vt:lpstr>_Ctrl_330</vt:lpstr>
      <vt:lpstr>_Ctrl_331</vt:lpstr>
      <vt:lpstr>_Ctrl_332</vt:lpstr>
      <vt:lpstr>_Ctrl_333</vt:lpstr>
      <vt:lpstr>_Ctrl_334</vt:lpstr>
      <vt:lpstr>_Ctrl_335</vt:lpstr>
      <vt:lpstr>_Ctrl_336</vt:lpstr>
      <vt:lpstr>_Ctrl_337</vt:lpstr>
      <vt:lpstr>_Ctrl_338</vt:lpstr>
      <vt:lpstr>_Ctrl_34</vt:lpstr>
      <vt:lpstr>_Ctrl_340</vt:lpstr>
      <vt:lpstr>_Ctrl_341</vt:lpstr>
      <vt:lpstr>_Ctrl_342</vt:lpstr>
      <vt:lpstr>_Ctrl_343</vt:lpstr>
      <vt:lpstr>_Ctrl_344</vt:lpstr>
      <vt:lpstr>_Ctrl_345</vt:lpstr>
      <vt:lpstr>_Ctrl_346</vt:lpstr>
      <vt:lpstr>_Ctrl_348</vt:lpstr>
      <vt:lpstr>_Ctrl_349</vt:lpstr>
      <vt:lpstr>Beschaffung!_Ctrl_35</vt:lpstr>
      <vt:lpstr>_Ctrl_350</vt:lpstr>
      <vt:lpstr>_Ctrl_351</vt:lpstr>
      <vt:lpstr>_Ctrl_352</vt:lpstr>
      <vt:lpstr>_Ctrl_353</vt:lpstr>
      <vt:lpstr>_Ctrl_354</vt:lpstr>
      <vt:lpstr>_Ctrl_355</vt:lpstr>
      <vt:lpstr>_Ctrl_357</vt:lpstr>
      <vt:lpstr>_Ctrl_359</vt:lpstr>
      <vt:lpstr>'TGH Emissionsminderung'!_Ctrl_36</vt:lpstr>
      <vt:lpstr>Verschwendung!_Ctrl_36</vt:lpstr>
      <vt:lpstr>Wasser!_Ctrl_36</vt:lpstr>
      <vt:lpstr>_Ctrl_36</vt:lpstr>
      <vt:lpstr>_Ctrl_360</vt:lpstr>
      <vt:lpstr>_Ctrl_361</vt:lpstr>
      <vt:lpstr>_Ctrl_362</vt:lpstr>
      <vt:lpstr>_Ctrl_365</vt:lpstr>
      <vt:lpstr>_Ctrl_366</vt:lpstr>
      <vt:lpstr>_Ctrl_369</vt:lpstr>
      <vt:lpstr>'TGH Emissionsminderung'!_Ctrl_37</vt:lpstr>
      <vt:lpstr>Verschwendung!_Ctrl_37</vt:lpstr>
      <vt:lpstr>Wasser!_Ctrl_37</vt:lpstr>
      <vt:lpstr>_Ctrl_37</vt:lpstr>
      <vt:lpstr>_Ctrl_370</vt:lpstr>
      <vt:lpstr>_Ctrl_371</vt:lpstr>
      <vt:lpstr>_Ctrl_372</vt:lpstr>
      <vt:lpstr>_Ctrl_373</vt:lpstr>
      <vt:lpstr>_Ctrl_374</vt:lpstr>
      <vt:lpstr>_Ctrl_376</vt:lpstr>
      <vt:lpstr>_Ctrl_377</vt:lpstr>
      <vt:lpstr>_Ctrl_379</vt:lpstr>
      <vt:lpstr>Diversität!_Ctrl_38</vt:lpstr>
      <vt:lpstr>Gehälter!_Ctrl_38</vt:lpstr>
      <vt:lpstr>Gesundheit!_Ctrl_38</vt:lpstr>
      <vt:lpstr>Ökosysteme!_Ctrl_38</vt:lpstr>
      <vt:lpstr>'TGH Emissionsminderung'!_Ctrl_38</vt:lpstr>
      <vt:lpstr>Verschwendung!_Ctrl_38</vt:lpstr>
      <vt:lpstr>Wasser!_Ctrl_38</vt:lpstr>
      <vt:lpstr>_Ctrl_38</vt:lpstr>
      <vt:lpstr>_Ctrl_381</vt:lpstr>
      <vt:lpstr>_Ctrl_382</vt:lpstr>
      <vt:lpstr>_Ctrl_383</vt:lpstr>
      <vt:lpstr>_Ctrl_384</vt:lpstr>
      <vt:lpstr>_Ctrl_385</vt:lpstr>
      <vt:lpstr>_Ctrl_386</vt:lpstr>
      <vt:lpstr>_Ctrl_389</vt:lpstr>
      <vt:lpstr>Arbeitsbedingungen!_Ctrl_39</vt:lpstr>
      <vt:lpstr>Diversität!_Ctrl_39</vt:lpstr>
      <vt:lpstr>Gehälter!_Ctrl_39</vt:lpstr>
      <vt:lpstr>Gesundheit!_Ctrl_39</vt:lpstr>
      <vt:lpstr>Ökosysteme!_Ctrl_39</vt:lpstr>
      <vt:lpstr>'TGH Emissionsminderung'!_Ctrl_39</vt:lpstr>
      <vt:lpstr>Verschwendung!_Ctrl_39</vt:lpstr>
      <vt:lpstr>Wasser!_Ctrl_39</vt:lpstr>
      <vt:lpstr>_Ctrl_39</vt:lpstr>
      <vt:lpstr>_Ctrl_390</vt:lpstr>
      <vt:lpstr>_Ctrl_391</vt:lpstr>
      <vt:lpstr>_Ctrl_392</vt:lpstr>
      <vt:lpstr>_Ctrl_395</vt:lpstr>
      <vt:lpstr>_Ctrl_396</vt:lpstr>
      <vt:lpstr>_Ctrl_399</vt:lpstr>
      <vt:lpstr>Gehälter!_Ctrl_40</vt:lpstr>
      <vt:lpstr>Ökosysteme!_Ctrl_40</vt:lpstr>
      <vt:lpstr>'TGH Emissionsminderung'!_Ctrl_40</vt:lpstr>
      <vt:lpstr>Verschwendung!_Ctrl_40</vt:lpstr>
      <vt:lpstr>Wasser!_Ctrl_40</vt:lpstr>
      <vt:lpstr>_Ctrl_40</vt:lpstr>
      <vt:lpstr>_Ctrl_400</vt:lpstr>
      <vt:lpstr>_Ctrl_401</vt:lpstr>
      <vt:lpstr>_Ctrl_402</vt:lpstr>
      <vt:lpstr>_Ctrl_403</vt:lpstr>
      <vt:lpstr>_Ctrl_404</vt:lpstr>
      <vt:lpstr>'TGH Emissionsminderung'!_Ctrl_41</vt:lpstr>
      <vt:lpstr>Wasser!_Ctrl_41</vt:lpstr>
      <vt:lpstr>Beschaffung!_Ctrl_429</vt:lpstr>
      <vt:lpstr>Diversität!_Ctrl_43</vt:lpstr>
      <vt:lpstr>Gehälter!_Ctrl_43</vt:lpstr>
      <vt:lpstr>Gesundheit!_Ctrl_43</vt:lpstr>
      <vt:lpstr>Ökosysteme!_Ctrl_43</vt:lpstr>
      <vt:lpstr>'TGH Emissionsminderung'!_Ctrl_43</vt:lpstr>
      <vt:lpstr>Verschwendung!_Ctrl_43</vt:lpstr>
      <vt:lpstr>Wasser!_Ctrl_43</vt:lpstr>
      <vt:lpstr>_Ctrl_43</vt:lpstr>
      <vt:lpstr>Beschaffung!_Ctrl_430</vt:lpstr>
      <vt:lpstr>Beschaffung!_Ctrl_431</vt:lpstr>
      <vt:lpstr>Beschaffung!_Ctrl_433</vt:lpstr>
      <vt:lpstr>Gehälter!_Ctrl_52</vt:lpstr>
      <vt:lpstr>Gesundheit!_Ctrl_52</vt:lpstr>
      <vt:lpstr>_Ctrl_52</vt:lpstr>
      <vt:lpstr>Diversität!_Ctrl_53</vt:lpstr>
      <vt:lpstr>Gehälter!_Ctrl_53</vt:lpstr>
      <vt:lpstr>Gesundheit!_Ctrl_53</vt:lpstr>
      <vt:lpstr>_Ctrl_53</vt:lpstr>
      <vt:lpstr>_Ctrl_54</vt:lpstr>
      <vt:lpstr>_Ctrl_56</vt:lpstr>
      <vt:lpstr>'TGH Emissionsminderung'!_Ctrl_57</vt:lpstr>
      <vt:lpstr>_Ctrl_57</vt:lpstr>
      <vt:lpstr>_Ctrl_67</vt:lpstr>
      <vt:lpstr>Geschäftsordnung!_Ctrl_7</vt:lpstr>
      <vt:lpstr>_Ctrl_71</vt:lpstr>
      <vt:lpstr>_Ctrl_72</vt:lpstr>
      <vt:lpstr>_Ctrl_73</vt:lpstr>
      <vt:lpstr>_Ctrl_74</vt:lpstr>
      <vt:lpstr>_Ctrl_75</vt:lpstr>
      <vt:lpstr>_Ctrl_76</vt:lpstr>
      <vt:lpstr>Geschäftsordnung!_Ctrl_9</vt:lpstr>
      <vt:lpstr>_inputcolorcell</vt:lpstr>
      <vt:lpstr>_options1</vt:lpstr>
      <vt:lpstr>_options10</vt:lpstr>
      <vt:lpstr>_options11</vt:lpstr>
      <vt:lpstr>_options12</vt:lpstr>
      <vt:lpstr>_options13</vt:lpstr>
      <vt:lpstr>_options14</vt:lpstr>
      <vt:lpstr>_options15</vt:lpstr>
      <vt:lpstr>_options16</vt:lpstr>
      <vt:lpstr>_options2</vt:lpstr>
      <vt:lpstr>_options3</vt:lpstr>
      <vt:lpstr>_options4</vt:lpstr>
      <vt:lpstr>_options5</vt:lpstr>
      <vt:lpstr>_options6</vt:lpstr>
      <vt:lpstr>_options7</vt:lpstr>
      <vt:lpstr>_options8</vt:lpstr>
      <vt:lpstr>_options9</vt:lpstr>
      <vt:lpstr>Aktionsplan!Druckbereich</vt:lpstr>
      <vt:lpstr>'Finanzunabhängige Kapitalwerte'!Druckbereich</vt:lpstr>
      <vt:lpstr>'SDGs Bewertung'!Druckbereich</vt:lpstr>
    </vt:vector>
  </TitlesOfParts>
  <Manager>Christian Bernert</Manager>
  <Company>LPM Academy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Sustainability Assessment Tool BSAT</dc:title>
  <dc:subject/>
  <dc:creator>Christian Bernert</dc:creator>
  <dc:description/>
  <cp:lastModifiedBy>Microsoft Office User</cp:lastModifiedBy>
  <cp:revision>3</cp:revision>
  <cp:lastPrinted>2021-04-30T13:35:28Z</cp:lastPrinted>
  <dcterms:created xsi:type="dcterms:W3CDTF">2018-12-22T13:28:05Z</dcterms:created>
  <dcterms:modified xsi:type="dcterms:W3CDTF">2022-10-05T08:46:51Z</dcterms:modified>
  <dc:language>de-DE</dc:language>
</cp:coreProperties>
</file>